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Léame" sheetId="2" r:id="rId5"/>
    <sheet state="visible" name="Plan de acción" sheetId="3" r:id="rId6"/>
    <sheet state="visible" name="Temporalidad" sheetId="4" r:id="rId7"/>
    <sheet state="visible" name="Responsables" sheetId="5" r:id="rId8"/>
    <sheet state="visible" name="$Preoperativa" sheetId="6" r:id="rId9"/>
    <sheet state="visible" name="$Operativo" sheetId="7" r:id="rId10"/>
    <sheet state="visible" name="$Mantenimiento" sheetId="8" r:id="rId11"/>
    <sheet state="visible" name="$S&amp;E" sheetId="9" r:id="rId12"/>
    <sheet state="visible" name="Plan de compra" sheetId="10" r:id="rId13"/>
  </sheets>
  <definedNames/>
  <calcPr/>
  <extLst>
    <ext uri="GoogleSheetsCustomDataVersion1">
      <go:sheetsCustomData xmlns:go="http://customooxmlschemas.google.com/" r:id="rId14" roundtripDataSignature="AMtx7mgnvCVZJiQOf0SByW6UmBy71EKGl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2">
      <text>
        <t xml:space="preserve">======
ID#AAAAXVz9gos
Usuario    (2022-03-29 11:07:11)
Costos de Personal: incluye salarios y prestaciones sociales, en este item se debe diferenciar el tipo de contratación: contrato laboral o prestación de servicios.
Los valores unitarios son establecidos por el proyecto y los recursos que se dispongan</t>
      </text>
    </comment>
    <comment authorId="0" ref="G2">
      <text>
        <t xml:space="preserve">======
ID#AAAAXVz9goo
Usuario    (2022-03-29 11:07:11)
Para Obtener este valor, seguir fórmula de cálculo</t>
      </text>
    </comment>
    <comment authorId="0" ref="B2">
      <text>
        <t xml:space="preserve">======
ID#AAAAXVz9gok
Usuario    (2022-03-29 11:07:11)
Tipo de personal: personas requeridas para la ejecución del proyecto ya sean calificadas, semicalificadas y no calificadas.</t>
      </text>
    </comment>
    <comment authorId="0" ref="E2">
      <text>
        <t xml:space="preserve">======
ID#AAAAXVz9gog
Usuario    (2022-03-29 11:07:11)
Tiempo: cantidad de tiempo en el que debe estar involucrado el equipo de trabajo (meses, semanas, días)</t>
      </text>
    </comment>
    <comment authorId="0" ref="C2">
      <text>
        <t xml:space="preserve">======
ID#AAAAXVz9goc
Usuario    (2022-03-29 11:07:11)
Cantidad: número de personas requeridas por tipo de personal, para el cumplimiento de los objetivos</t>
      </text>
    </comment>
  </commentList>
  <extLst>
    <ext uri="GoogleSheetsCustomDataVersion1">
      <go:sheetsCustomData xmlns:go="http://customooxmlschemas.google.com/" r:id="rId1" roundtripDataSignature="AMtx7miB6Ni/PVUre239HmfIge2pfbE2YA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6">
      <text>
        <t xml:space="preserve">======
ID#AAAAXVz9goY
Usuario    (2022-03-29 11:07:11)
El tipo de personal están relacionadas y descritas en la pestaña de responsables</t>
      </text>
    </comment>
  </commentList>
  <extLst>
    <ext uri="GoogleSheetsCustomDataVersion1">
      <go:sheetsCustomData xmlns:go="http://customooxmlschemas.google.com/" r:id="rId1" roundtripDataSignature="AMtx7mhlrp4HtYySfWPgaf+vVkJGjOEMgw=="/>
    </ext>
  </extLst>
</comments>
</file>

<file path=xl/sharedStrings.xml><?xml version="1.0" encoding="utf-8"?>
<sst xmlns="http://schemas.openxmlformats.org/spreadsheetml/2006/main" count="529" uniqueCount="300">
  <si>
    <t>En este instrumento se presenta una guía práctica para la organización y proyección de todas las actividades: preoperativas, operativas, de mantenimiento, monitoreo y evaluación de la SbN de Restauración de ecosistemas acuáticos, y se especifican los costos, plan de compras y responsables. Los costos son de referencia y deberán ser actualizados al momento de la planeación presupuestal real</t>
  </si>
  <si>
    <t>Fase 1. Preoperativa</t>
  </si>
  <si>
    <t xml:space="preserve"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SbN. Cabe aclarar que las costos son de referencia y deberán ser actualizados cada vez que se haga una planeación presupuestal del proyecto. </t>
  </si>
  <si>
    <t>Fase 2. Operativa</t>
  </si>
  <si>
    <t>La fase operativa inicia una vez se han firmado los acuerdos de conservación con las partes interesadas e incluye el desarrollo de las estrategias técnicas y financieras propias de la SbN de restauración de ecosistemas acuáticos.</t>
  </si>
  <si>
    <t>Fase 3. Mantenimiento y monitoreo</t>
  </si>
  <si>
    <t>La fase de mantenimiento y monitoreo se contempla una vez se haya culminado la etapa de implementación y contempla las actividades de inspección, control y manejo de los arreglos, estrategias o intervenciones que integran la SbN de restauración de ecosistemas acuáticos.</t>
  </si>
  <si>
    <t>Plan de acción</t>
  </si>
  <si>
    <r>
      <rPr>
        <rFont val="Tahoma"/>
        <color theme="1"/>
        <sz val="12.0"/>
      </rPr>
      <t>La construcción de un plan de acción se realiza con la intención de marcar el rumbo deseado dentro del desarrollo de un proyecto, asociado a la SbN de restauración de ecosistemas acuáticos.</t>
    </r>
    <r>
      <rPr>
        <rFont val="Tahoma"/>
        <color rgb="FFFF0000"/>
        <sz val="12.0"/>
      </rPr>
      <t xml:space="preserve"> </t>
    </r>
    <r>
      <rPr>
        <rFont val="Tahoma"/>
        <color theme="1"/>
        <sz val="12.0"/>
      </rPr>
      <t>Para ello, se deben concretar las actividades necesarias para organizar los trabajo de manera que aumenten los rendimientos y se reduzcan los costos y el esfuerzo. Se propone incluir dentro del plan de acción: Hitos, cronograma, responsables y presupuesto.</t>
    </r>
  </si>
  <si>
    <t>Ver Plan de acción</t>
  </si>
  <si>
    <t>Hitos</t>
  </si>
  <si>
    <t>Momento específico que se usa para medir el progreso de un proyecto hasta su objetivo final. Pueden estar formulados a través de indicadores, preguntas orientadoras, listas de chequeo o fechas de inicio, finalización o presentación de resultados.</t>
  </si>
  <si>
    <t>Responsables</t>
  </si>
  <si>
    <r>
      <rPr>
        <rFont val="Tahoma"/>
        <color theme="1"/>
        <sz val="12.0"/>
      </rPr>
      <t>Los responsables de un proyecto para SbN de restauración de ecosistemas acuáticos</t>
    </r>
    <r>
      <rPr>
        <rFont val="Tahoma"/>
        <color rgb="FFFF0000"/>
        <sz val="12.0"/>
      </rPr>
      <t xml:space="preserve"> </t>
    </r>
    <r>
      <rPr>
        <rFont val="Tahoma"/>
        <color theme="1"/>
        <sz val="12.0"/>
      </rPr>
      <t>es el e</t>
    </r>
    <r>
      <rPr>
        <rFont val="Tahoma"/>
        <color theme="1"/>
        <sz val="12.0"/>
      </rPr>
      <t>quipo de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al proyecto
Nota: En el encabezado de las columnas se presentan notas aclaratorias para el diligenciado del formato</t>
    </r>
  </si>
  <si>
    <t>Ver responsables</t>
  </si>
  <si>
    <t>Fecha de entrega y temporalidad</t>
  </si>
  <si>
    <t>Dentro del plan de acción se incluyen la columna de fechas, haciendo referencia a cronogramas proyectados para el cumplimiento de la actividad, que a su vez están asociadas a un lapso de tiempo, de corto, mediano y largo plazo (columna de temporalidad).</t>
  </si>
  <si>
    <t>Ver temporalidad</t>
  </si>
  <si>
    <t>Presupuesto</t>
  </si>
  <si>
    <r>
      <rPr>
        <rFont val="Tahoma"/>
        <color theme="1"/>
        <sz val="12.0"/>
      </rPr>
      <t xml:space="preserve">El presupuesto hace referencia a los costos proyectados para el desarrollo del proyecto, incluye:
</t>
    </r>
    <r>
      <rPr>
        <rFont val="Tahoma"/>
        <b/>
        <color theme="1"/>
        <sz val="12.0"/>
      </rPr>
      <t xml:space="preserve">Costos de personal: </t>
    </r>
    <r>
      <rPr>
        <rFont val="Tahoma"/>
        <color theme="1"/>
        <sz val="12.0"/>
      </rPr>
      <t xml:space="preserve">incluye salarios y prestaciones sociales, en este ítem se debe diferenciar el tipo de contratación: contrato laboral o prestación de servicios.
</t>
    </r>
    <r>
      <rPr>
        <rFont val="Tahoma"/>
        <b/>
        <color theme="1"/>
        <sz val="12.0"/>
      </rPr>
      <t xml:space="preserve">Costos directos: </t>
    </r>
    <r>
      <rPr>
        <rFont val="Tahoma"/>
        <color theme="1"/>
        <sz val="12.0"/>
      </rPr>
      <t xml:space="preserve">se asocian a recursos financieros que se prevén usar en la ejecución de las actividades del proyecto. Deben incluir gastos de viaje, transporte, materiales, equipos, insumos, dotación.
Costos imprevistos: se asocian a contingencias del proyecto y pueden incluirse dentro A.I.U como un porcentaje.
</t>
    </r>
    <r>
      <rPr>
        <rFont val="Tahoma"/>
        <b/>
        <color theme="1"/>
        <sz val="12.0"/>
      </rPr>
      <t xml:space="preserve">A.I.U: </t>
    </r>
    <r>
      <rPr>
        <rFont val="Tahoma"/>
        <color theme="1"/>
        <sz val="12.0"/>
      </rPr>
      <t>corresponde con los costos proyectados, para la administración, imprevistos y utilidades.
Impuestos: gravámenes proyectados dentro de la ejecución del proyecto.</t>
    </r>
  </si>
  <si>
    <t>Se presenta un formato a manera de ejemplo para la construcción de un presupuesto preoperativo.</t>
  </si>
  <si>
    <t>Ver presupuestos preoperativo</t>
  </si>
  <si>
    <t>Se presentan ejemplos de presupuestos para la implementación de algunas estrategias y técnicas de la SbN.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</si>
  <si>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</si>
  <si>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</si>
  <si>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</si>
  <si>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procediendo de la información.</t>
  </si>
  <si>
    <t>Ver presupuesto de S&amp;E</t>
  </si>
  <si>
    <t>Plan de compras</t>
  </si>
  <si>
    <t xml:space="preserve">El plan de compras es una herramienta que permite definir las necesidades de insumos (bienes, servicios y obras) para un período de actividades; además, se constituye un elemento que está integrado al presupuesto, al sistema contable-financiero, y al plan de acción del proyecto. Tenga presente, contactar y comparar proveedores y conseguir un trato igualitario con ellos. </t>
  </si>
  <si>
    <t>Ver Plan de compras</t>
  </si>
  <si>
    <t xml:space="preserve">Plan de acción, hitos y presupuesto </t>
  </si>
  <si>
    <t>Regresar instructivo</t>
  </si>
  <si>
    <t>Fase</t>
  </si>
  <si>
    <t>Etapa</t>
  </si>
  <si>
    <t>Actividades</t>
  </si>
  <si>
    <t>Fecha de entrega</t>
  </si>
  <si>
    <t>Temporalidad</t>
  </si>
  <si>
    <t>Preoperativas</t>
  </si>
  <si>
    <t>Preparación</t>
  </si>
  <si>
    <t>Caracterización y análisis del territorio.</t>
  </si>
  <si>
    <t>Fecha de inicio del proyecto.</t>
  </si>
  <si>
    <t>Corto plazo</t>
  </si>
  <si>
    <t>Responsables!A1</t>
  </si>
  <si>
    <t>$Preoperativa'!A1</t>
  </si>
  <si>
    <t>Descripción de conflictos, tensiones y desafíos.</t>
  </si>
  <si>
    <t>Área caracterizada (ha)/área a caracterizar (meta).</t>
  </si>
  <si>
    <t>Revisión de la normativa legal.</t>
  </si>
  <si>
    <t>Identificación y Descripción de actores.</t>
  </si>
  <si>
    <t>Identificación de fuentes y esquemas de financiación.</t>
  </si>
  <si>
    <t>Formulación</t>
  </si>
  <si>
    <t>Delimitar el área.</t>
  </si>
  <si>
    <t>Área evaluada/áreas planteadas en la meta.</t>
  </si>
  <si>
    <t>Definir mecanismos de participación comunitaria.</t>
  </si>
  <si>
    <t>Definir Objetivos y metas.</t>
  </si>
  <si>
    <t>Valorar beneficios y beneficios.</t>
  </si>
  <si>
    <t>Identificar alternativas.</t>
  </si>
  <si>
    <t>Planificación</t>
  </si>
  <si>
    <t>Analizar riesgos.</t>
  </si>
  <si>
    <t>Costos planificados/costos del proyecto.</t>
  </si>
  <si>
    <t>Seleccionar equipo técnico.</t>
  </si>
  <si>
    <t>Construcción de diseños o planos.</t>
  </si>
  <si>
    <t>Definir protocolo de monitoreo.</t>
  </si>
  <si>
    <t>Definición de variables o indicadores.</t>
  </si>
  <si>
    <t>Proyectar actividades, definir, costos, responsables y plan de costos.</t>
  </si>
  <si>
    <t>comprobaciones presupuestarias: ¿el dinero es suficiente?</t>
  </si>
  <si>
    <t>Operativas</t>
  </si>
  <si>
    <t>Implementación</t>
  </si>
  <si>
    <t>Firmar acuerdos.</t>
  </si>
  <si>
    <t>Áreas implementadas/áreas a implementar.</t>
  </si>
  <si>
    <t>Mediano plazo</t>
  </si>
  <si>
    <t>$Operativo'!A1</t>
  </si>
  <si>
    <t>Ejecutar de las labores y actividades programadas en las fases preoperativas, operativas y de mantenimiento.</t>
  </si>
  <si>
    <t>Realizar actividades de monitoreo.</t>
  </si>
  <si>
    <t xml:space="preserve">Ejecutar actividades de inspección, control y manejo de los arreglos, estrategias o intervenciones que integran la SbN. </t>
  </si>
  <si>
    <t>Revisión o aportación externa.</t>
  </si>
  <si>
    <t>Mantenimiento y monitoreo</t>
  </si>
  <si>
    <t>Largo plazo</t>
  </si>
  <si>
    <t>'$Mantenimiento'!A1</t>
  </si>
  <si>
    <t xml:space="preserve">Evaluación </t>
  </si>
  <si>
    <t>Seguimiento y aprendizajes</t>
  </si>
  <si>
    <t>Analizar los avances en el cumplimiento de los objetivos y metas establecidas.</t>
  </si>
  <si>
    <t>Análisis del cumplimiento de objetivos.</t>
  </si>
  <si>
    <t>$S&amp;E'!A1</t>
  </si>
  <si>
    <t>Identificar ajustes.</t>
  </si>
  <si>
    <t>Fecha de finalización del proyecto.</t>
  </si>
  <si>
    <t>Regresar a instructivo</t>
  </si>
  <si>
    <t>Plazo</t>
  </si>
  <si>
    <t>Años</t>
  </si>
  <si>
    <t>Corto</t>
  </si>
  <si>
    <t>0-1</t>
  </si>
  <si>
    <t>Mediano</t>
  </si>
  <si>
    <t xml:space="preserve">Fuente: </t>
  </si>
  <si>
    <t>Aguilar-Garavito, Mauricio et al. (2015)</t>
  </si>
  <si>
    <t>Tipo de personal</t>
  </si>
  <si>
    <t>Cantidad</t>
  </si>
  <si>
    <t>Tiempo (meses)</t>
  </si>
  <si>
    <t>Dedicación (%)</t>
  </si>
  <si>
    <t>Vr. Unitario</t>
  </si>
  <si>
    <t>Vr. Parcial</t>
  </si>
  <si>
    <t>Director</t>
  </si>
  <si>
    <t>Coordinador</t>
  </si>
  <si>
    <t>Administrador</t>
  </si>
  <si>
    <t>Profesional</t>
  </si>
  <si>
    <t>Técnico en SIG</t>
  </si>
  <si>
    <t>Auxiliar</t>
  </si>
  <si>
    <t>Analista SST</t>
  </si>
  <si>
    <t>Mano de obra no calificada</t>
  </si>
  <si>
    <t>Información de apoyo: cálculo de un salario mínimo</t>
  </si>
  <si>
    <t>Salario mínimo</t>
  </si>
  <si>
    <t>Dotacion laboral</t>
  </si>
  <si>
    <t>Año</t>
  </si>
  <si>
    <t>Guantes</t>
  </si>
  <si>
    <t>SMLMV:</t>
  </si>
  <si>
    <t>Botas</t>
  </si>
  <si>
    <t>Subsidio transporte</t>
  </si>
  <si>
    <t>Gafas</t>
  </si>
  <si>
    <t>Días laborables por mes</t>
  </si>
  <si>
    <t>Chalecos Visibilidad</t>
  </si>
  <si>
    <t>Horas laborales por dia</t>
  </si>
  <si>
    <t>Cascos con barbuquejo</t>
  </si>
  <si>
    <t>Total</t>
  </si>
  <si>
    <t>Analisis de prestaciones sociales personal con salario inferior a 2 SMMLV, válido para oficiales y ayudantes</t>
  </si>
  <si>
    <t>Costo trabajador mensual</t>
  </si>
  <si>
    <t>Salario</t>
  </si>
  <si>
    <t>Cesantías</t>
  </si>
  <si>
    <t>Vacaciones</t>
  </si>
  <si>
    <t>Prima de servicios</t>
  </si>
  <si>
    <t>Intereses de las Cesantías</t>
  </si>
  <si>
    <t>Subsidio de transporte</t>
  </si>
  <si>
    <t>Aportes salud</t>
  </si>
  <si>
    <t>Aportes riesgos profesionales</t>
  </si>
  <si>
    <t>Aportes pension</t>
  </si>
  <si>
    <t>Aportes SENA</t>
  </si>
  <si>
    <t>Aporte ICBF</t>
  </si>
  <si>
    <t>Aporte CCF</t>
  </si>
  <si>
    <t>Dotación de labor</t>
  </si>
  <si>
    <t>Total prestaciones sociales</t>
  </si>
  <si>
    <t>Descripción de mano de obra</t>
  </si>
  <si>
    <t>Un</t>
  </si>
  <si>
    <t>Vr día</t>
  </si>
  <si>
    <t>Facto</t>
  </si>
  <si>
    <t>Vr dia integral</t>
  </si>
  <si>
    <t>Obrero con prestaciones</t>
  </si>
  <si>
    <t>Dia</t>
  </si>
  <si>
    <t xml:space="preserve">PRESUPUESTO PREOPERATIVO </t>
  </si>
  <si>
    <t>Equipo de trabajo (Responsables)</t>
  </si>
  <si>
    <t>Personal</t>
  </si>
  <si>
    <t>Cant</t>
  </si>
  <si>
    <t>Tiempo (meses, años)</t>
  </si>
  <si>
    <t>Técnico</t>
  </si>
  <si>
    <t>Subtotal equipo de trabajo</t>
  </si>
  <si>
    <t>Otros costos directos</t>
  </si>
  <si>
    <t>Descripción</t>
  </si>
  <si>
    <t>Unidad</t>
  </si>
  <si>
    <t>Avalúos</t>
  </si>
  <si>
    <t>Global</t>
  </si>
  <si>
    <t>Estudio de títulos</t>
  </si>
  <si>
    <t>Transporte terrestre</t>
  </si>
  <si>
    <t>día</t>
  </si>
  <si>
    <t>Transporte acuático</t>
  </si>
  <si>
    <t>Viáticos</t>
  </si>
  <si>
    <t>Alojamientos</t>
  </si>
  <si>
    <t>Transporte aéreo</t>
  </si>
  <si>
    <t>Trayecto</t>
  </si>
  <si>
    <t>Implementación de protocolos de bioseguridad</t>
  </si>
  <si>
    <t>Subtotal Otros costos directos</t>
  </si>
  <si>
    <t>Subtotal fase preoperativa</t>
  </si>
  <si>
    <t>A.I.U</t>
  </si>
  <si>
    <t xml:space="preserve">Total </t>
  </si>
  <si>
    <t>IVA (19%)</t>
  </si>
  <si>
    <t>Total proyecto incluido IVA</t>
  </si>
  <si>
    <t>Presupuesto operativo</t>
  </si>
  <si>
    <t>Limpieza del caño</t>
  </si>
  <si>
    <t>Listado de estrategias o técnicas</t>
  </si>
  <si>
    <t>Nucleación</t>
  </si>
  <si>
    <t>1. Costos directos</t>
  </si>
  <si>
    <t>Siembras</t>
  </si>
  <si>
    <t>1.1 Costos de personal</t>
  </si>
  <si>
    <t>Talleres</t>
  </si>
  <si>
    <t>Tipo</t>
  </si>
  <si>
    <t>Tiempo</t>
  </si>
  <si>
    <t>Valor</t>
  </si>
  <si>
    <t>Jornal (días)</t>
  </si>
  <si>
    <t>Técnico (mes)</t>
  </si>
  <si>
    <t>Profesional (mes)</t>
  </si>
  <si>
    <t>Costos indirectos</t>
  </si>
  <si>
    <t>2, Insumos y costos indirectos</t>
  </si>
  <si>
    <t>Materiales</t>
  </si>
  <si>
    <t>global</t>
  </si>
  <si>
    <t>NA</t>
  </si>
  <si>
    <t>Transporte</t>
  </si>
  <si>
    <t>Seguros</t>
  </si>
  <si>
    <t>Imprevistos</t>
  </si>
  <si>
    <t>AIU (10%)</t>
  </si>
  <si>
    <t>Total general</t>
  </si>
  <si>
    <t>Nota: Siembra por nucleación 800 arb/ha</t>
  </si>
  <si>
    <t>Detalle</t>
  </si>
  <si>
    <t>Cantidad/ha</t>
  </si>
  <si>
    <t>Valor/unitario</t>
  </si>
  <si>
    <t>Valor/parcial</t>
  </si>
  <si>
    <t>%</t>
  </si>
  <si>
    <t>1.1 Mano de obra</t>
  </si>
  <si>
    <t>Ahoyado</t>
  </si>
  <si>
    <t>Jornal</t>
  </si>
  <si>
    <t>Transporte (menor ) de plántulas e insumos</t>
  </si>
  <si>
    <t>Siembra y fertilización (Incluye replanteo)</t>
  </si>
  <si>
    <t>Limpias</t>
  </si>
  <si>
    <t>Subtotal mano de obra</t>
  </si>
  <si>
    <t xml:space="preserve">1.2 Insumos </t>
  </si>
  <si>
    <t>Plantas Arbóreo y Arbustivo</t>
  </si>
  <si>
    <t>Plantas para reposición (10%)</t>
  </si>
  <si>
    <t>Fertilizantes</t>
  </si>
  <si>
    <t>Kilo</t>
  </si>
  <si>
    <t>Transporte menor (mulas)</t>
  </si>
  <si>
    <t>No</t>
  </si>
  <si>
    <t xml:space="preserve">Subtotal insumos </t>
  </si>
  <si>
    <t>2 Costos Indirectos</t>
  </si>
  <si>
    <t>Herramientas (5% MO)</t>
  </si>
  <si>
    <t>Transporte insumos</t>
  </si>
  <si>
    <t>Subtotal indirectos</t>
  </si>
  <si>
    <t>Total costos</t>
  </si>
  <si>
    <t>Factor IPC 2020</t>
  </si>
  <si>
    <t>Cerramientos</t>
  </si>
  <si>
    <t>Trazo y rocería</t>
  </si>
  <si>
    <t>SMLV</t>
  </si>
  <si>
    <t>Hincado</t>
  </si>
  <si>
    <t>Templado y grapado</t>
  </si>
  <si>
    <t>Transporte (menor)</t>
  </si>
  <si>
    <t>Pintada</t>
  </si>
  <si>
    <t>Postes de madera</t>
  </si>
  <si>
    <t>POSTE</t>
  </si>
  <si>
    <t>Alambre calibre 14</t>
  </si>
  <si>
    <t>ROLLO</t>
  </si>
  <si>
    <t>Pintura amarilla esmalte</t>
  </si>
  <si>
    <t>Imperbebilizante (tipo vareta)</t>
  </si>
  <si>
    <t>Disolvente para pintura e impermeabilizante</t>
  </si>
  <si>
    <t>Grapas</t>
  </si>
  <si>
    <t>KILO</t>
  </si>
  <si>
    <t>Puntillas de 3 pulgadas</t>
  </si>
  <si>
    <t>Costos para 1 ha</t>
  </si>
  <si>
    <t>Metro lineal</t>
  </si>
  <si>
    <t xml:space="preserve">Actividad 1. Acercamiento inicial de reconocimiento de los ecosistemas </t>
  </si>
  <si>
    <t>Equipo de trabajo</t>
  </si>
  <si>
    <t>Coordinador proyecto</t>
  </si>
  <si>
    <t>Profesional social</t>
  </si>
  <si>
    <t>Profesional en negociación predial (Restauración)</t>
  </si>
  <si>
    <t>Profesional Predial</t>
  </si>
  <si>
    <t>Tecnólogo SST</t>
  </si>
  <si>
    <t xml:space="preserve">Otros costos directos </t>
  </si>
  <si>
    <t xml:space="preserve">Estudios de Títulos </t>
  </si>
  <si>
    <t>Día</t>
  </si>
  <si>
    <t>Alojamiento</t>
  </si>
  <si>
    <t>Protocolos Covid</t>
  </si>
  <si>
    <t>Mantenimiento</t>
  </si>
  <si>
    <t>Listado de mantenimientos</t>
  </si>
  <si>
    <t>Limpieza de caños</t>
  </si>
  <si>
    <t>Transporte (menor) de plántulas e insumos</t>
  </si>
  <si>
    <t>Siembra y fertilización (incluye replante)</t>
  </si>
  <si>
    <t>Plantas arbóreo y arbustivo</t>
  </si>
  <si>
    <t>No.</t>
  </si>
  <si>
    <t>2 Costos indirectos</t>
  </si>
  <si>
    <t>Poste</t>
  </si>
  <si>
    <t>Rollo</t>
  </si>
  <si>
    <t>Impermeabilizante (tipo vareta)</t>
  </si>
  <si>
    <t>Seguimiento y evaluación</t>
  </si>
  <si>
    <t>Monitoreo</t>
  </si>
  <si>
    <t>Valor unitario</t>
  </si>
  <si>
    <t>Valor total</t>
  </si>
  <si>
    <t>Profesional de campo</t>
  </si>
  <si>
    <t>Mes</t>
  </si>
  <si>
    <t>Profesional biólogo de campo</t>
  </si>
  <si>
    <t>Auxiliares (3)</t>
  </si>
  <si>
    <t>Profesional de oficina</t>
  </si>
  <si>
    <t>Profesional biólogo de oficina</t>
  </si>
  <si>
    <t>Técnico oficina</t>
  </si>
  <si>
    <t>SIG</t>
  </si>
  <si>
    <t>Directos:</t>
  </si>
  <si>
    <t xml:space="preserve">PLAN DE COMPRA </t>
  </si>
  <si>
    <t>Servicio</t>
  </si>
  <si>
    <t>Duración/frecuencia</t>
  </si>
  <si>
    <t>Valor estimado</t>
  </si>
  <si>
    <t>Responsable</t>
  </si>
  <si>
    <t>Preoperativa</t>
  </si>
  <si>
    <t>Consiste en la determinación del valor de los predios y se obtiene mediante la investigación y análisis estadístico del mercado inmobiliario. Son necesarios para determinar la viabilidad para implementar una estrategia o técnica de la restauración de ecosistemas acuáticos.</t>
  </si>
  <si>
    <t>Se requiere solo una vez durante el desarrollo del proyecto.</t>
  </si>
  <si>
    <r>
      <rPr>
        <rFont val="Arial"/>
        <color rgb="FF000000"/>
        <sz val="12.0"/>
      </rPr>
      <t>Análisis </t>
    </r>
    <r>
      <rPr>
        <rFont val="Arial"/>
        <color rgb="FF202124"/>
        <sz val="12.0"/>
      </rPr>
      <t>que se realiza sobre los antecedentes legales de un inmueble</t>
    </r>
    <r>
      <rPr>
        <rFont val="Arial"/>
        <color rgb="FF000000"/>
        <sz val="12.0"/>
      </rPr>
      <t>. Son necesarios para determinar la viabilidad para implementar una estrategia o técnica de la SbN.</t>
    </r>
  </si>
  <si>
    <t>Determinación de línea base.</t>
  </si>
  <si>
    <t>Imagen satelital</t>
  </si>
  <si>
    <t>Imagen satelital tipo LIDAR. Es necesario para la determinación de los indicadores de la línea base.</t>
  </si>
  <si>
    <t>Se requiere dos veces durante el desarrollo del proyecto.</t>
  </si>
  <si>
    <t>Operativa</t>
  </si>
  <si>
    <t>Estudio de suelos</t>
  </si>
  <si>
    <t>Consiste en la determinación de los niveles de fertilidad del suelo a fin de calcular la necesidad de realizar labores de fertilización y presupuestar los costos.</t>
  </si>
  <si>
    <t>Compra de insumos</t>
  </si>
  <si>
    <t>Insumos agrícolas para las siembras.</t>
  </si>
  <si>
    <t>Se requiere en la fase operativa y de seguimiento para reponer material vegetal muerto.</t>
  </si>
  <si>
    <t>Compra de material vegetal</t>
  </si>
  <si>
    <t>Plantas necesarias para las labores de siembra.</t>
  </si>
  <si>
    <t>Evaluación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</si>
</sst>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$&quot;\ * #,##0.00_-;\-&quot;$&quot;\ * #,##0.00_-;_-&quot;$&quot;\ * &quot;-&quot;??_-;_-@"/>
    <numFmt numFmtId="165" formatCode="&quot;$&quot;\ #,##0"/>
    <numFmt numFmtId="166" formatCode="0.0%"/>
    <numFmt numFmtId="167" formatCode="&quot;$&quot;\ #,##0;[Red]\-&quot;$&quot;\ #,##0"/>
    <numFmt numFmtId="168" formatCode="&quot;$&quot;\ #,##0;[Red]&quot;$&quot;\ #,##0"/>
    <numFmt numFmtId="169" formatCode="_-[$$-240A]\ * #,##0_-;\-[$$-240A]\ * #,##0_-;_-[$$-240A]\ * &quot;-&quot;??_-;_-@"/>
  </numFmts>
  <fonts count="56">
    <font>
      <sz val="11.0"/>
      <color theme="1"/>
      <name val="Calibri"/>
      <scheme val="minor"/>
    </font>
    <font>
      <sz val="11.0"/>
      <color theme="1"/>
      <name val="Calibri"/>
    </font>
    <font>
      <u/>
      <sz val="18.0"/>
      <color theme="10"/>
      <name val="Calibri"/>
    </font>
    <font/>
    <font>
      <sz val="16.0"/>
      <color theme="1"/>
      <name val="Calibri"/>
    </font>
    <font>
      <b/>
      <sz val="20.0"/>
      <color theme="1"/>
      <name val="Arial"/>
    </font>
    <font>
      <sz val="12.0"/>
      <color theme="1"/>
      <name val="Calibri"/>
    </font>
    <font>
      <sz val="12.0"/>
      <color theme="1"/>
      <name val="Tahoma"/>
    </font>
    <font>
      <b/>
      <sz val="14.0"/>
      <color theme="1"/>
      <name val="Calibri"/>
    </font>
    <font>
      <b/>
      <sz val="12.0"/>
      <color rgb="FFFFFFFF"/>
      <name val="Tahoma"/>
    </font>
    <font>
      <sz val="12.0"/>
      <color rgb="FFFF0000"/>
      <name val="Calibri"/>
    </font>
    <font>
      <b/>
      <u/>
      <sz val="12.0"/>
      <color theme="1"/>
      <name val="Calibri"/>
    </font>
    <font>
      <b/>
      <sz val="12.0"/>
      <color theme="1"/>
      <name val="Tahoma"/>
    </font>
    <font>
      <b/>
      <u/>
      <sz val="12.0"/>
      <color theme="1"/>
      <name val="Calibri"/>
    </font>
    <font>
      <sz val="11.0"/>
      <color theme="1"/>
      <name val="Tahoma"/>
    </font>
    <font>
      <b/>
      <u/>
      <sz val="12.0"/>
      <color rgb="FF0000FF"/>
      <name val="Calibri"/>
    </font>
    <font>
      <b/>
      <u/>
      <sz val="12.0"/>
      <color rgb="FF0000FF"/>
      <name val="Calibri"/>
    </font>
    <font>
      <b/>
      <sz val="12.0"/>
      <color theme="1"/>
      <name val="Calibri"/>
    </font>
    <font>
      <color theme="1"/>
      <name val="Calibri"/>
      <scheme val="minor"/>
    </font>
    <font>
      <sz val="10.0"/>
      <color theme="1"/>
      <name val="Arial"/>
    </font>
    <font>
      <u/>
      <sz val="11.0"/>
      <color theme="10"/>
      <name val="Calibri"/>
    </font>
    <font>
      <sz val="12.0"/>
      <color theme="1"/>
      <name val="Arial"/>
    </font>
    <font>
      <b/>
      <sz val="12.0"/>
      <color theme="0"/>
      <name val="Arial"/>
    </font>
    <font>
      <sz val="8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>
      <sz val="9.0"/>
      <color theme="1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u/>
      <sz val="9.0"/>
      <color theme="10"/>
      <name val="Calibri"/>
    </font>
    <font>
      <u/>
      <sz val="8.0"/>
      <color theme="10"/>
      <name val="Calibri"/>
    </font>
    <font>
      <b/>
      <sz val="10.0"/>
      <color theme="1"/>
      <name val="Arial"/>
    </font>
    <font>
      <sz val="11.0"/>
      <color theme="1"/>
      <name val="Arial"/>
    </font>
    <font>
      <b/>
      <sz val="18.0"/>
      <color theme="1"/>
      <name val="Arial"/>
    </font>
    <font>
      <u/>
      <sz val="11.0"/>
      <color theme="10"/>
      <name val="Arial"/>
    </font>
    <font>
      <b/>
      <sz val="11.0"/>
      <color theme="1"/>
      <name val="Arial"/>
    </font>
    <font>
      <b/>
      <sz val="12.0"/>
      <color rgb="FFFFFFFF"/>
      <name val="Arial"/>
    </font>
    <font>
      <b/>
      <sz val="11.0"/>
      <color theme="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10.0"/>
      <color theme="1"/>
      <name val="Calibri"/>
    </font>
    <font>
      <b/>
      <sz val="11.0"/>
      <color rgb="FFFFFFFF"/>
      <name val="Arial"/>
    </font>
    <font>
      <b/>
      <sz val="18.0"/>
      <color theme="1"/>
      <name val="Calibri"/>
    </font>
    <font>
      <sz val="10.0"/>
      <color theme="1"/>
      <name val="Arial Narrow"/>
    </font>
    <font>
      <b/>
      <sz val="12.0"/>
      <color theme="0"/>
      <name val="Tahoma"/>
    </font>
    <font>
      <b/>
      <u/>
      <sz val="12.0"/>
      <color theme="10"/>
      <name val="Tahoma"/>
    </font>
    <font>
      <b/>
      <u/>
      <sz val="12.0"/>
      <color rgb="FF2E75B5"/>
      <name val="Tahoma"/>
    </font>
    <font>
      <b/>
      <sz val="14.0"/>
      <color theme="1"/>
      <name val="Arial"/>
    </font>
    <font>
      <b/>
      <sz val="8.0"/>
      <color rgb="FFFF0000"/>
      <name val="Arial"/>
    </font>
    <font>
      <b/>
      <sz val="20.0"/>
      <color theme="1"/>
      <name val="Calibri"/>
    </font>
    <font>
      <b/>
      <sz val="12.0"/>
      <color theme="1"/>
      <name val="Arial"/>
    </font>
    <font>
      <u/>
      <sz val="11.0"/>
      <color theme="10"/>
      <name val="Calibri"/>
    </font>
    <font>
      <b/>
      <sz val="10.0"/>
      <color theme="0"/>
      <name val="Arial"/>
    </font>
    <font>
      <b/>
      <sz val="12.0"/>
      <color rgb="FF000000"/>
      <name val="Arial"/>
    </font>
    <font>
      <sz val="12.0"/>
      <color rgb="FF000000"/>
      <name val="Arial"/>
    </font>
    <font>
      <sz val="8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669900"/>
        <bgColor rgb="FF669900"/>
      </patternFill>
    </fill>
    <fill>
      <patternFill patternType="solid">
        <fgColor rgb="FFFFFFFF"/>
        <bgColor rgb="FFFFFFFF"/>
      </patternFill>
    </fill>
  </fills>
  <borders count="94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</border>
    <border>
      <left/>
      <right/>
    </border>
    <border>
      <left/>
      <right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/>
      <bottom/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vertical="center"/>
    </xf>
    <xf borderId="1" fillId="2" fontId="1" numFmtId="0" xfId="0" applyAlignment="1" applyBorder="1" applyFont="1">
      <alignment vertical="center"/>
    </xf>
    <xf borderId="5" fillId="2" fontId="5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" fillId="2" fontId="6" numFmtId="0" xfId="0" applyAlignment="1" applyBorder="1" applyFont="1">
      <alignment vertical="center"/>
    </xf>
    <xf borderId="8" fillId="0" fontId="7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vertical="center"/>
    </xf>
    <xf borderId="13" fillId="2" fontId="6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3" fontId="9" numFmtId="0" xfId="0" applyAlignment="1" applyBorder="1" applyFill="1" applyFont="1">
      <alignment horizontal="center" readingOrder="0" vertical="center"/>
    </xf>
    <xf borderId="17" fillId="0" fontId="3" numFmtId="0" xfId="0" applyBorder="1" applyFont="1"/>
    <xf borderId="18" fillId="0" fontId="3" numFmtId="0" xfId="0" applyBorder="1" applyFont="1"/>
    <xf borderId="1" fillId="2" fontId="10" numFmtId="0" xfId="0" applyAlignment="1" applyBorder="1" applyFont="1">
      <alignment vertical="center"/>
    </xf>
    <xf borderId="8" fillId="0" fontId="7" numFmtId="0" xfId="0" applyAlignment="1" applyBorder="1" applyFont="1">
      <alignment horizontal="left" readingOrder="0" shrinkToFit="0" vertical="center" wrapText="1"/>
    </xf>
    <xf borderId="1" fillId="2" fontId="11" numFmtId="0" xfId="0" applyAlignment="1" applyBorder="1" applyFont="1">
      <alignment vertical="center"/>
    </xf>
    <xf borderId="16" fillId="4" fontId="12" numFmtId="0" xfId="0" applyAlignment="1" applyBorder="1" applyFill="1" applyFont="1">
      <alignment horizontal="center" readingOrder="0" vertical="center"/>
    </xf>
    <xf borderId="16" fillId="5" fontId="12" numFmtId="0" xfId="0" applyAlignment="1" applyBorder="1" applyFill="1" applyFont="1">
      <alignment horizontal="center" readingOrder="0" vertical="center"/>
    </xf>
    <xf borderId="1" fillId="2" fontId="13" numFmtId="0" xfId="0" applyAlignment="1" applyBorder="1" applyFont="1">
      <alignment shrinkToFit="0" vertical="center" wrapText="1"/>
    </xf>
    <xf borderId="16" fillId="6" fontId="12" numFmtId="0" xfId="0" applyAlignment="1" applyBorder="1" applyFill="1" applyFont="1">
      <alignment horizontal="center" readingOrder="0" shrinkToFit="0" vertical="center" wrapText="1"/>
    </xf>
    <xf borderId="16" fillId="0" fontId="14" numFmtId="0" xfId="0" applyAlignment="1" applyBorder="1" applyFont="1">
      <alignment horizontal="left" shrinkToFit="0" vertical="center" wrapText="1"/>
    </xf>
    <xf borderId="1" fillId="2" fontId="15" numFmtId="0" xfId="0" applyAlignment="1" applyBorder="1" applyFont="1">
      <alignment shrinkToFit="0" vertical="center" wrapText="1"/>
    </xf>
    <xf borderId="19" fillId="7" fontId="9" numFmtId="0" xfId="0" applyAlignment="1" applyBorder="1" applyFill="1" applyFont="1">
      <alignment horizontal="center" readingOrder="0" vertical="center"/>
    </xf>
    <xf borderId="20" fillId="0" fontId="3" numFmtId="0" xfId="0" applyBorder="1" applyFont="1"/>
    <xf borderId="19" fillId="2" fontId="7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vertical="center"/>
    </xf>
    <xf borderId="19" fillId="2" fontId="7" numFmtId="0" xfId="0" applyAlignment="1" applyBorder="1" applyFont="1">
      <alignment horizontal="left" readingOrder="0" vertical="center"/>
    </xf>
    <xf borderId="1" fillId="2" fontId="16" numFmtId="0" xfId="0" applyAlignment="1" applyBorder="1" applyFont="1">
      <alignment vertical="center"/>
    </xf>
    <xf borderId="19" fillId="2" fontId="7" numFmtId="0" xfId="0" applyAlignment="1" applyBorder="1" applyFont="1">
      <alignment horizontal="left" shrinkToFit="0" vertical="center" wrapText="1"/>
    </xf>
    <xf borderId="1" fillId="2" fontId="17" numFmtId="0" xfId="0" applyAlignment="1" applyBorder="1" applyFont="1">
      <alignment vertical="center"/>
    </xf>
    <xf borderId="21" fillId="2" fontId="7" numFmtId="0" xfId="0" applyAlignment="1" applyBorder="1" applyFont="1">
      <alignment horizontal="left" readingOrder="0" shrinkToFit="0" vertical="center" wrapText="1"/>
    </xf>
    <xf borderId="22" fillId="0" fontId="3" numFmtId="0" xfId="0" applyBorder="1" applyFont="1"/>
    <xf borderId="23" fillId="0" fontId="3" numFmtId="0" xfId="0" applyBorder="1" applyFont="1"/>
    <xf borderId="0" fillId="0" fontId="18" numFmtId="0" xfId="0" applyAlignment="1" applyFont="1">
      <alignment vertical="center"/>
    </xf>
    <xf borderId="1" fillId="2" fontId="19" numFmtId="0" xfId="0" applyAlignment="1" applyBorder="1" applyFont="1">
      <alignment vertical="center"/>
    </xf>
    <xf borderId="5" fillId="2" fontId="5" numFmtId="0" xfId="0" applyAlignment="1" applyBorder="1" applyFont="1">
      <alignment horizontal="left" readingOrder="0" vertical="center"/>
    </xf>
    <xf borderId="1" fillId="2" fontId="20" numFmtId="0" xfId="0" applyAlignment="1" applyBorder="1" applyFont="1">
      <alignment vertical="center"/>
    </xf>
    <xf borderId="1" fillId="2" fontId="21" numFmtId="0" xfId="0" applyAlignment="1" applyBorder="1" applyFont="1">
      <alignment shrinkToFit="0" vertical="center" wrapText="1"/>
    </xf>
    <xf borderId="24" fillId="3" fontId="22" numFmtId="0" xfId="0" applyAlignment="1" applyBorder="1" applyFont="1">
      <alignment horizontal="center" shrinkToFit="0" vertical="center" wrapText="1"/>
    </xf>
    <xf borderId="25" fillId="3" fontId="22" numFmtId="0" xfId="0" applyAlignment="1" applyBorder="1" applyFont="1">
      <alignment horizontal="center" shrinkToFit="0" vertical="center" wrapText="1"/>
    </xf>
    <xf borderId="26" fillId="3" fontId="22" numFmtId="0" xfId="0" applyAlignment="1" applyBorder="1" applyFont="1">
      <alignment horizontal="center" shrinkToFit="0" vertical="center" wrapText="1"/>
    </xf>
    <xf borderId="1" fillId="2" fontId="23" numFmtId="0" xfId="0" applyAlignment="1" applyBorder="1" applyFont="1">
      <alignment vertical="center"/>
    </xf>
    <xf borderId="27" fillId="5" fontId="24" numFmtId="0" xfId="0" applyAlignment="1" applyBorder="1" applyFont="1">
      <alignment horizontal="center" readingOrder="0" vertical="center"/>
    </xf>
    <xf borderId="28" fillId="5" fontId="24" numFmtId="0" xfId="0" applyAlignment="1" applyBorder="1" applyFont="1">
      <alignment horizontal="center" vertical="center"/>
    </xf>
    <xf borderId="29" fillId="0" fontId="25" numFmtId="0" xfId="0" applyAlignment="1" applyBorder="1" applyFont="1">
      <alignment readingOrder="0" shrinkToFit="0" vertical="center" wrapText="1"/>
    </xf>
    <xf borderId="29" fillId="0" fontId="26" numFmtId="0" xfId="0" applyAlignment="1" applyBorder="1" applyFont="1">
      <alignment readingOrder="0" vertical="center"/>
    </xf>
    <xf borderId="30" fillId="0" fontId="26" numFmtId="14" xfId="0" applyAlignment="1" applyBorder="1" applyFont="1" applyNumberFormat="1">
      <alignment horizontal="center" shrinkToFit="0" vertical="center" wrapText="1"/>
    </xf>
    <xf borderId="28" fillId="0" fontId="26" numFmtId="0" xfId="0" applyAlignment="1" applyBorder="1" applyFont="1">
      <alignment horizontal="center" readingOrder="0" shrinkToFit="0" vertical="center" wrapText="1"/>
    </xf>
    <xf quotePrefix="1" borderId="28" fillId="0" fontId="27" numFmtId="0" xfId="0" applyAlignment="1" applyBorder="1" applyFont="1">
      <alignment horizontal="center" shrinkToFit="0" vertical="center" wrapText="1"/>
    </xf>
    <xf quotePrefix="1" borderId="31" fillId="0" fontId="28" numFmtId="0" xfId="0" applyAlignment="1" applyBorder="1" applyFont="1">
      <alignment horizontal="center" shrinkToFit="0" vertical="center" wrapText="1"/>
    </xf>
    <xf borderId="32" fillId="0" fontId="3" numFmtId="0" xfId="0" applyBorder="1" applyFont="1"/>
    <xf borderId="33" fillId="0" fontId="3" numFmtId="0" xfId="0" applyBorder="1" applyFont="1"/>
    <xf borderId="28" fillId="0" fontId="26" numFmtId="0" xfId="0" applyAlignment="1" applyBorder="1" applyFont="1">
      <alignment readingOrder="0" shrinkToFit="0" vertical="center" wrapText="1"/>
    </xf>
    <xf borderId="34" fillId="0" fontId="3" numFmtId="0" xfId="0" applyBorder="1" applyFont="1"/>
    <xf borderId="35" fillId="0" fontId="3" numFmtId="0" xfId="0" applyBorder="1" applyFont="1"/>
    <xf borderId="28" fillId="0" fontId="25" numFmtId="0" xfId="0" applyAlignment="1" applyBorder="1" applyFont="1">
      <alignment readingOrder="0" shrinkToFit="0" vertical="center" wrapText="1"/>
    </xf>
    <xf borderId="29" fillId="0" fontId="26" numFmtId="0" xfId="0" applyAlignment="1" applyBorder="1" applyFont="1">
      <alignment readingOrder="0" shrinkToFit="0" vertical="center" wrapText="1"/>
    </xf>
    <xf borderId="36" fillId="0" fontId="3" numFmtId="0" xfId="0" applyBorder="1" applyFont="1"/>
    <xf borderId="29" fillId="0" fontId="26" numFmtId="0" xfId="0" applyAlignment="1" applyBorder="1" applyFont="1">
      <alignment shrinkToFit="0" vertical="center" wrapText="1"/>
    </xf>
    <xf borderId="37" fillId="0" fontId="3" numFmtId="0" xfId="0" applyBorder="1" applyFont="1"/>
    <xf borderId="38" fillId="4" fontId="24" numFmtId="0" xfId="0" applyAlignment="1" applyBorder="1" applyFont="1">
      <alignment horizontal="center" vertical="center"/>
    </xf>
    <xf borderId="28" fillId="4" fontId="24" numFmtId="0" xfId="0" applyAlignment="1" applyBorder="1" applyFont="1">
      <alignment horizontal="center" vertical="center"/>
    </xf>
    <xf borderId="29" fillId="0" fontId="26" numFmtId="14" xfId="0" applyAlignment="1" applyBorder="1" applyFont="1" applyNumberFormat="1">
      <alignment horizontal="center" vertical="center"/>
    </xf>
    <xf borderId="28" fillId="0" fontId="26" numFmtId="14" xfId="0" applyAlignment="1" applyBorder="1" applyFont="1" applyNumberFormat="1">
      <alignment horizontal="center" vertical="center"/>
    </xf>
    <xf quotePrefix="1" borderId="31" fillId="0" fontId="29" numFmtId="0" xfId="0" applyAlignment="1" applyBorder="1" applyFont="1">
      <alignment horizontal="center" vertical="center"/>
    </xf>
    <xf borderId="39" fillId="0" fontId="3" numFmtId="0" xfId="0" applyBorder="1" applyFont="1"/>
    <xf borderId="40" fillId="0" fontId="3" numFmtId="0" xfId="0" applyBorder="1" applyFont="1"/>
    <xf borderId="28" fillId="0" fontId="25" numFmtId="0" xfId="0" applyAlignment="1" applyBorder="1" applyFont="1">
      <alignment horizontal="left" readingOrder="0" shrinkToFit="0" vertical="center" wrapText="1"/>
    </xf>
    <xf borderId="28" fillId="0" fontId="26" numFmtId="0" xfId="0" applyAlignment="1" applyBorder="1" applyFont="1">
      <alignment readingOrder="0" vertical="center"/>
    </xf>
    <xf borderId="41" fillId="4" fontId="24" numFmtId="0" xfId="0" applyAlignment="1" applyBorder="1" applyFont="1">
      <alignment horizontal="center" shrinkToFit="0" vertical="center" wrapText="1"/>
    </xf>
    <xf borderId="28" fillId="0" fontId="26" numFmtId="0" xfId="0" applyAlignment="1" applyBorder="1" applyFont="1">
      <alignment horizontal="center" readingOrder="0" vertical="center"/>
    </xf>
    <xf borderId="42" fillId="0" fontId="30" numFmtId="0" xfId="0" applyAlignment="1" applyBorder="1" applyFont="1">
      <alignment horizontal="center" vertical="center"/>
    </xf>
    <xf borderId="38" fillId="6" fontId="24" numFmtId="0" xfId="0" applyAlignment="1" applyBorder="1" applyFont="1">
      <alignment horizontal="center" vertical="center"/>
    </xf>
    <xf borderId="28" fillId="6" fontId="24" numFmtId="0" xfId="0" applyAlignment="1" applyBorder="1" applyFont="1">
      <alignment horizontal="center" shrinkToFit="0" vertical="center" wrapText="1"/>
    </xf>
    <xf borderId="43" fillId="0" fontId="3" numFmtId="0" xfId="0" applyBorder="1" applyFont="1"/>
    <xf borderId="44" fillId="0" fontId="3" numFmtId="0" xfId="0" applyBorder="1" applyFont="1"/>
    <xf borderId="45" fillId="0" fontId="25" numFmtId="0" xfId="0" applyAlignment="1" applyBorder="1" applyFont="1">
      <alignment readingOrder="0" shrinkToFit="0" vertical="center" wrapText="1"/>
    </xf>
    <xf borderId="45" fillId="0" fontId="26" numFmtId="0" xfId="0" applyAlignment="1" applyBorder="1" applyFont="1">
      <alignment readingOrder="0" vertical="center"/>
    </xf>
    <xf borderId="45" fillId="0" fontId="26" numFmtId="14" xfId="0" applyAlignment="1" applyBorder="1" applyFont="1" applyNumberFormat="1">
      <alignment horizontal="center" vertical="center"/>
    </xf>
    <xf borderId="46" fillId="0" fontId="3" numFmtId="0" xfId="0" applyBorder="1" applyFont="1"/>
    <xf borderId="1" fillId="2" fontId="19" numFmtId="0" xfId="0" applyAlignment="1" applyBorder="1" applyFont="1">
      <alignment horizontal="center" vertical="center"/>
    </xf>
    <xf borderId="0" fillId="0" fontId="19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47" fillId="2" fontId="31" numFmtId="0" xfId="0" applyAlignment="1" applyBorder="1" applyFont="1">
      <alignment horizontal="center" vertical="center"/>
    </xf>
    <xf borderId="48" fillId="2" fontId="31" numFmtId="0" xfId="0" applyAlignment="1" applyBorder="1" applyFont="1">
      <alignment horizontal="center" vertical="center"/>
    </xf>
    <xf borderId="41" fillId="2" fontId="32" numFmtId="0" xfId="0" applyAlignment="1" applyBorder="1" applyFont="1">
      <alignment vertical="center"/>
    </xf>
    <xf borderId="42" fillId="2" fontId="32" numFmtId="0" xfId="0" applyAlignment="1" applyBorder="1" applyFont="1">
      <alignment horizontal="center" vertical="center"/>
    </xf>
    <xf borderId="49" fillId="2" fontId="32" numFmtId="0" xfId="0" applyAlignment="1" applyBorder="1" applyFont="1">
      <alignment readingOrder="0" vertical="center"/>
    </xf>
    <xf borderId="50" fillId="2" fontId="32" numFmtId="16" xfId="0" applyAlignment="1" applyBorder="1" applyFont="1" applyNumberFormat="1">
      <alignment horizontal="center" readingOrder="0" vertical="center"/>
    </xf>
    <xf borderId="1" fillId="2" fontId="25" numFmtId="0" xfId="0" applyAlignment="1" applyBorder="1" applyFont="1">
      <alignment readingOrder="0" vertical="center"/>
    </xf>
    <xf borderId="1" fillId="2" fontId="21" numFmtId="0" xfId="0" applyBorder="1" applyFont="1"/>
    <xf borderId="16" fillId="2" fontId="33" numFmtId="0" xfId="0" applyAlignment="1" applyBorder="1" applyFont="1">
      <alignment horizontal="left" readingOrder="0" vertical="center"/>
    </xf>
    <xf borderId="51" fillId="3" fontId="22" numFmtId="0" xfId="0" applyAlignment="1" applyBorder="1" applyFont="1">
      <alignment horizontal="center" vertical="center"/>
    </xf>
    <xf borderId="52" fillId="3" fontId="22" numFmtId="0" xfId="0" applyAlignment="1" applyBorder="1" applyFont="1">
      <alignment horizontal="center" vertical="center"/>
    </xf>
    <xf borderId="52" fillId="3" fontId="22" numFmtId="0" xfId="0" applyAlignment="1" applyBorder="1" applyFont="1">
      <alignment horizontal="center" readingOrder="0" shrinkToFit="0" vertical="center" wrapText="1"/>
    </xf>
    <xf borderId="52" fillId="3" fontId="22" numFmtId="0" xfId="0" applyAlignment="1" applyBorder="1" applyFont="1">
      <alignment horizontal="center" shrinkToFit="0" vertical="center" wrapText="1"/>
    </xf>
    <xf borderId="53" fillId="3" fontId="22" numFmtId="0" xfId="0" applyAlignment="1" applyBorder="1" applyFont="1">
      <alignment horizontal="center" shrinkToFit="0" vertical="center" wrapText="1"/>
    </xf>
    <xf borderId="1" fillId="2" fontId="34" numFmtId="0" xfId="0" applyBorder="1" applyFont="1"/>
    <xf borderId="40" fillId="0" fontId="21" numFmtId="0" xfId="0" applyBorder="1" applyFont="1"/>
    <xf borderId="35" fillId="0" fontId="21" numFmtId="0" xfId="0" applyBorder="1" applyFont="1"/>
    <xf borderId="35" fillId="0" fontId="21" numFmtId="9" xfId="0" applyBorder="1" applyFont="1" applyNumberFormat="1"/>
    <xf borderId="35" fillId="0" fontId="21" numFmtId="164" xfId="0" applyAlignment="1" applyBorder="1" applyFont="1" applyNumberFormat="1">
      <alignment readingOrder="0"/>
    </xf>
    <xf borderId="37" fillId="0" fontId="21" numFmtId="164" xfId="0" applyBorder="1" applyFont="1" applyNumberFormat="1"/>
    <xf borderId="41" fillId="0" fontId="21" numFmtId="0" xfId="0" applyBorder="1" applyFont="1"/>
    <xf borderId="29" fillId="0" fontId="21" numFmtId="0" xfId="0" applyBorder="1" applyFont="1"/>
    <xf borderId="29" fillId="0" fontId="21" numFmtId="9" xfId="0" applyBorder="1" applyFont="1" applyNumberFormat="1"/>
    <xf borderId="29" fillId="0" fontId="21" numFmtId="164" xfId="0" applyAlignment="1" applyBorder="1" applyFont="1" applyNumberFormat="1">
      <alignment readingOrder="0"/>
    </xf>
    <xf borderId="42" fillId="0" fontId="21" numFmtId="164" xfId="0" applyBorder="1" applyFont="1" applyNumberFormat="1"/>
    <xf borderId="8" fillId="0" fontId="21" numFmtId="0" xfId="0" applyBorder="1" applyFont="1"/>
    <xf borderId="29" fillId="0" fontId="21" numFmtId="164" xfId="0" applyBorder="1" applyFont="1" applyNumberFormat="1"/>
    <xf borderId="49" fillId="0" fontId="21" numFmtId="0" xfId="0" applyBorder="1" applyFont="1"/>
    <xf borderId="45" fillId="0" fontId="21" numFmtId="0" xfId="0" applyBorder="1" applyFont="1"/>
    <xf borderId="45" fillId="0" fontId="21" numFmtId="9" xfId="0" applyBorder="1" applyFont="1" applyNumberFormat="1"/>
    <xf borderId="45" fillId="0" fontId="21" numFmtId="164" xfId="0" applyAlignment="1" applyBorder="1" applyFont="1" applyNumberFormat="1">
      <alignment readingOrder="0"/>
    </xf>
    <xf borderId="16" fillId="3" fontId="22" numFmtId="0" xfId="0" applyAlignment="1" applyBorder="1" applyFont="1">
      <alignment horizontal="center" readingOrder="0" shrinkToFit="0" vertical="center" wrapText="1"/>
    </xf>
    <xf borderId="16" fillId="5" fontId="35" numFmtId="0" xfId="0" applyAlignment="1" applyBorder="1" applyFont="1">
      <alignment horizontal="center" readingOrder="0" vertical="center"/>
    </xf>
    <xf borderId="1" fillId="2" fontId="32" numFmtId="0" xfId="0" applyBorder="1" applyFont="1"/>
    <xf borderId="8" fillId="0" fontId="32" numFmtId="0" xfId="0" applyBorder="1" applyFont="1"/>
    <xf borderId="0" fillId="0" fontId="32" numFmtId="0" xfId="0" applyFont="1"/>
    <xf borderId="54" fillId="0" fontId="35" numFmtId="0" xfId="0" applyAlignment="1" applyBorder="1" applyFont="1">
      <alignment horizontal="center" readingOrder="0"/>
    </xf>
    <xf borderId="55" fillId="0" fontId="3" numFmtId="0" xfId="0" applyBorder="1" applyFont="1"/>
    <xf borderId="41" fillId="0" fontId="32" numFmtId="0" xfId="0" applyAlignment="1" applyBorder="1" applyFont="1">
      <alignment horizontal="left" readingOrder="0" vertical="center"/>
    </xf>
    <xf borderId="56" fillId="0" fontId="32" numFmtId="0" xfId="0" applyAlignment="1" applyBorder="1" applyFont="1">
      <alignment horizontal="center" vertical="center"/>
    </xf>
    <xf borderId="29" fillId="0" fontId="19" numFmtId="0" xfId="0" applyBorder="1" applyFont="1"/>
    <xf borderId="42" fillId="0" fontId="32" numFmtId="165" xfId="0" applyAlignment="1" applyBorder="1" applyFont="1" applyNumberFormat="1">
      <alignment horizontal="right" vertical="center"/>
    </xf>
    <xf borderId="41" fillId="0" fontId="32" numFmtId="0" xfId="0" applyAlignment="1" applyBorder="1" applyFont="1">
      <alignment horizontal="left"/>
    </xf>
    <xf borderId="56" fillId="0" fontId="32" numFmtId="165" xfId="0" applyAlignment="1" applyBorder="1" applyFont="1" applyNumberFormat="1">
      <alignment horizontal="right" vertical="center"/>
    </xf>
    <xf borderId="29" fillId="0" fontId="19" numFmtId="0" xfId="0" applyAlignment="1" applyBorder="1" applyFont="1">
      <alignment shrinkToFit="0" wrapText="1"/>
    </xf>
    <xf borderId="41" fillId="0" fontId="32" numFmtId="0" xfId="0" applyAlignment="1" applyBorder="1" applyFont="1">
      <alignment readingOrder="0" vertical="center"/>
    </xf>
    <xf borderId="56" fillId="0" fontId="32" numFmtId="0" xfId="0" applyAlignment="1" applyBorder="1" applyFont="1">
      <alignment horizontal="right" vertical="center"/>
    </xf>
    <xf borderId="41" fillId="0" fontId="32" numFmtId="0" xfId="0" applyAlignment="1" applyBorder="1" applyFont="1">
      <alignment readingOrder="0" shrinkToFit="0" vertical="center" wrapText="1"/>
    </xf>
    <xf borderId="10" fillId="0" fontId="35" numFmtId="0" xfId="0" applyAlignment="1" applyBorder="1" applyFont="1">
      <alignment shrinkToFit="0" vertical="center" wrapText="1"/>
    </xf>
    <xf borderId="11" fillId="0" fontId="32" numFmtId="0" xfId="0" applyAlignment="1" applyBorder="1" applyFont="1">
      <alignment horizontal="center" vertical="center"/>
    </xf>
    <xf borderId="45" fillId="0" fontId="31" numFmtId="0" xfId="0" applyAlignment="1" applyBorder="1" applyFont="1">
      <alignment readingOrder="0" shrinkToFit="0" wrapText="1"/>
    </xf>
    <xf borderId="50" fillId="0" fontId="32" numFmtId="165" xfId="0" applyAlignment="1" applyBorder="1" applyFont="1" applyNumberFormat="1">
      <alignment horizontal="right" vertical="center"/>
    </xf>
    <xf borderId="57" fillId="3" fontId="36" numFmtId="0" xfId="0" applyAlignment="1" applyBorder="1" applyFont="1">
      <alignment horizontal="center" readingOrder="0" shrinkToFit="0" vertical="center" wrapText="1"/>
    </xf>
    <xf borderId="58" fillId="0" fontId="3" numFmtId="0" xfId="0" applyBorder="1" applyFont="1"/>
    <xf borderId="59" fillId="3" fontId="36" numFmtId="0" xfId="0" applyAlignment="1" applyBorder="1" applyFont="1">
      <alignment horizontal="center" readingOrder="0" shrinkToFit="0" vertical="center" wrapText="1"/>
    </xf>
    <xf borderId="60" fillId="0" fontId="3" numFmtId="0" xfId="0" applyBorder="1" applyFont="1"/>
    <xf borderId="41" fillId="0" fontId="21" numFmtId="0" xfId="0" applyAlignment="1" applyBorder="1" applyFont="1">
      <alignment readingOrder="0"/>
    </xf>
    <xf borderId="29" fillId="0" fontId="21" numFmtId="10" xfId="0" applyBorder="1" applyFont="1" applyNumberFormat="1"/>
    <xf borderId="56" fillId="0" fontId="32" numFmtId="165" xfId="0" applyAlignment="1" applyBorder="1" applyFont="1" applyNumberFormat="1">
      <alignment horizontal="right"/>
    </xf>
    <xf borderId="61" fillId="0" fontId="3" numFmtId="0" xfId="0" applyBorder="1" applyFont="1"/>
    <xf borderId="29" fillId="0" fontId="21" numFmtId="166" xfId="0" applyBorder="1" applyFont="1" applyNumberFormat="1"/>
    <xf borderId="41" fillId="0" fontId="21" numFmtId="0" xfId="0" applyAlignment="1" applyBorder="1" applyFont="1">
      <alignment shrinkToFit="0" wrapText="1"/>
    </xf>
    <xf borderId="56" fillId="0" fontId="32" numFmtId="165" xfId="0" applyAlignment="1" applyBorder="1" applyFont="1" applyNumberFormat="1">
      <alignment horizontal="center"/>
    </xf>
    <xf borderId="49" fillId="0" fontId="32" numFmtId="0" xfId="0" applyAlignment="1" applyBorder="1" applyFont="1">
      <alignment readingOrder="0"/>
    </xf>
    <xf borderId="45" fillId="0" fontId="32" numFmtId="10" xfId="0" applyAlignment="1" applyBorder="1" applyFont="1" applyNumberFormat="1">
      <alignment horizontal="right"/>
    </xf>
    <xf borderId="62" fillId="0" fontId="32" numFmtId="165" xfId="0" applyAlignment="1" applyBorder="1" applyFont="1" applyNumberFormat="1">
      <alignment horizontal="right"/>
    </xf>
    <xf borderId="63" fillId="0" fontId="3" numFmtId="0" xfId="0" applyBorder="1" applyFont="1"/>
    <xf borderId="40" fillId="0" fontId="32" numFmtId="0" xfId="0" applyBorder="1" applyFont="1"/>
    <xf borderId="35" fillId="0" fontId="32" numFmtId="0" xfId="0" applyAlignment="1" applyBorder="1" applyFont="1">
      <alignment horizontal="center" readingOrder="0"/>
    </xf>
    <xf borderId="37" fillId="0" fontId="35" numFmtId="0" xfId="0" applyAlignment="1" applyBorder="1" applyFont="1">
      <alignment horizontal="center" readingOrder="0"/>
    </xf>
    <xf borderId="45" fillId="0" fontId="32" numFmtId="0" xfId="0" applyAlignment="1" applyBorder="1" applyFont="1">
      <alignment horizontal="center" readingOrder="0" vertical="center"/>
    </xf>
    <xf borderId="45" fillId="0" fontId="32" numFmtId="3" xfId="0" applyAlignment="1" applyBorder="1" applyFont="1" applyNumberFormat="1">
      <alignment horizontal="center" vertical="center"/>
    </xf>
    <xf borderId="45" fillId="0" fontId="32" numFmtId="10" xfId="0" applyBorder="1" applyFont="1" applyNumberFormat="1"/>
    <xf borderId="50" fillId="0" fontId="32" numFmtId="3" xfId="0" applyAlignment="1" applyBorder="1" applyFont="1" applyNumberFormat="1">
      <alignment horizontal="right" vertical="center"/>
    </xf>
    <xf borderId="1" fillId="2" fontId="19" numFmtId="0" xfId="0" applyBorder="1" applyFont="1"/>
    <xf borderId="0" fillId="0" fontId="21" numFmtId="0" xfId="0" applyFont="1"/>
    <xf borderId="5" fillId="2" fontId="33" numFmtId="0" xfId="0" applyAlignment="1" applyBorder="1" applyFont="1">
      <alignment horizontal="center" vertical="top"/>
    </xf>
    <xf borderId="64" fillId="6" fontId="35" numFmtId="0" xfId="0" applyAlignment="1" applyBorder="1" applyFont="1">
      <alignment horizontal="center" shrinkToFit="0" vertical="center" wrapText="1"/>
    </xf>
    <xf borderId="65" fillId="3" fontId="37" numFmtId="0" xfId="0" applyAlignment="1" applyBorder="1" applyFont="1">
      <alignment horizontal="center" vertical="center"/>
    </xf>
    <xf borderId="65" fillId="3" fontId="37" numFmtId="0" xfId="0" applyAlignment="1" applyBorder="1" applyFont="1">
      <alignment horizontal="center" readingOrder="0" shrinkToFit="0" vertical="center" wrapText="1"/>
    </xf>
    <xf borderId="65" fillId="3" fontId="37" numFmtId="0" xfId="0" applyAlignment="1" applyBorder="1" applyFont="1">
      <alignment horizontal="center" shrinkToFit="0" vertical="center" wrapText="1"/>
    </xf>
    <xf borderId="66" fillId="3" fontId="37" numFmtId="0" xfId="0" applyAlignment="1" applyBorder="1" applyFont="1">
      <alignment horizontal="center" shrinkToFit="0" vertical="center" wrapText="1"/>
    </xf>
    <xf borderId="29" fillId="0" fontId="38" numFmtId="0" xfId="0" applyAlignment="1" applyBorder="1" applyFont="1">
      <alignment horizontal="left" shrinkToFit="0" vertical="center" wrapText="1"/>
    </xf>
    <xf borderId="29" fillId="8" fontId="32" numFmtId="0" xfId="0" applyAlignment="1" applyBorder="1" applyFill="1" applyFont="1">
      <alignment horizontal="center" vertical="center"/>
    </xf>
    <xf borderId="29" fillId="0" fontId="32" numFmtId="0" xfId="0" applyAlignment="1" applyBorder="1" applyFont="1">
      <alignment horizontal="center" vertical="center"/>
    </xf>
    <xf borderId="29" fillId="2" fontId="32" numFmtId="9" xfId="0" applyAlignment="1" applyBorder="1" applyFont="1" applyNumberFormat="1">
      <alignment horizontal="center" vertical="center"/>
    </xf>
    <xf borderId="29" fillId="2" fontId="32" numFmtId="167" xfId="0" applyAlignment="1" applyBorder="1" applyFont="1" applyNumberFormat="1">
      <alignment horizontal="right" vertical="center"/>
    </xf>
    <xf borderId="42" fillId="0" fontId="32" numFmtId="167" xfId="0" applyAlignment="1" applyBorder="1" applyFont="1" applyNumberFormat="1">
      <alignment horizontal="right" vertical="center"/>
    </xf>
    <xf borderId="29" fillId="2" fontId="32" numFmtId="0" xfId="0" applyAlignment="1" applyBorder="1" applyFont="1">
      <alignment horizontal="center" vertical="center"/>
    </xf>
    <xf borderId="29" fillId="0" fontId="32" numFmtId="167" xfId="0" applyAlignment="1" applyBorder="1" applyFont="1" applyNumberFormat="1">
      <alignment horizontal="right" vertical="center"/>
    </xf>
    <xf borderId="67" fillId="5" fontId="35" numFmtId="0" xfId="0" applyAlignment="1" applyBorder="1" applyFont="1">
      <alignment horizontal="right" readingOrder="0" vertical="center"/>
    </xf>
    <xf borderId="68" fillId="0" fontId="3" numFmtId="0" xfId="0" applyBorder="1" applyFont="1"/>
    <xf borderId="30" fillId="0" fontId="3" numFmtId="0" xfId="0" applyBorder="1" applyFont="1"/>
    <xf borderId="42" fillId="5" fontId="39" numFmtId="167" xfId="0" applyAlignment="1" applyBorder="1" applyFont="1" applyNumberFormat="1">
      <alignment horizontal="right" vertical="center"/>
    </xf>
    <xf borderId="38" fillId="4" fontId="35" numFmtId="0" xfId="0" applyAlignment="1" applyBorder="1" applyFont="1">
      <alignment horizontal="center" shrinkToFit="0" vertical="center" wrapText="1"/>
    </xf>
    <xf borderId="56" fillId="4" fontId="35" numFmtId="0" xfId="0" applyAlignment="1" applyBorder="1" applyFont="1">
      <alignment horizontal="center" vertical="center"/>
    </xf>
    <xf borderId="29" fillId="4" fontId="35" numFmtId="0" xfId="0" applyAlignment="1" applyBorder="1" applyFont="1">
      <alignment horizontal="center" vertical="center"/>
    </xf>
    <xf borderId="69" fillId="4" fontId="35" numFmtId="0" xfId="0" applyAlignment="1" applyBorder="1" applyFont="1">
      <alignment horizontal="center" shrinkToFit="0" vertical="center" wrapText="1"/>
    </xf>
    <xf borderId="42" fillId="4" fontId="35" numFmtId="0" xfId="0" applyAlignment="1" applyBorder="1" applyFont="1">
      <alignment horizontal="center" shrinkToFit="0" vertical="center" wrapText="1"/>
    </xf>
    <xf borderId="56" fillId="0" fontId="38" numFmtId="0" xfId="0" applyAlignment="1" applyBorder="1" applyFont="1">
      <alignment horizontal="left" shrinkToFit="0" vertical="center" wrapText="1"/>
    </xf>
    <xf borderId="29" fillId="0" fontId="38" numFmtId="0" xfId="0" applyAlignment="1" applyBorder="1" applyFont="1">
      <alignment horizontal="center" vertical="center"/>
    </xf>
    <xf borderId="69" fillId="2" fontId="38" numFmtId="0" xfId="0" applyAlignment="1" applyBorder="1" applyFont="1">
      <alignment horizontal="center" vertical="center"/>
    </xf>
    <xf borderId="42" fillId="0" fontId="32" numFmtId="168" xfId="0" applyAlignment="1" applyBorder="1" applyFont="1" applyNumberFormat="1">
      <alignment horizontal="right" vertical="center"/>
    </xf>
    <xf borderId="56" fillId="0" fontId="38" numFmtId="0" xfId="0" applyAlignment="1" applyBorder="1" applyFont="1">
      <alignment horizontal="center" shrinkToFit="0" vertical="center" wrapText="1"/>
    </xf>
    <xf borderId="1" fillId="2" fontId="40" numFmtId="0" xfId="0" applyBorder="1" applyFont="1"/>
    <xf borderId="67" fillId="3" fontId="41" numFmtId="0" xfId="0" applyAlignment="1" applyBorder="1" applyFont="1">
      <alignment horizontal="right" readingOrder="0" vertical="center"/>
    </xf>
    <xf borderId="42" fillId="3" fontId="37" numFmtId="167" xfId="0" applyAlignment="1" applyBorder="1" applyFont="1" applyNumberFormat="1">
      <alignment horizontal="right" vertical="center"/>
    </xf>
    <xf borderId="67" fillId="2" fontId="35" numFmtId="0" xfId="0" applyAlignment="1" applyBorder="1" applyFont="1">
      <alignment horizontal="right" readingOrder="0" vertical="center"/>
    </xf>
    <xf borderId="70" fillId="0" fontId="3" numFmtId="0" xfId="0" applyBorder="1" applyFont="1"/>
    <xf borderId="42" fillId="2" fontId="35" numFmtId="167" xfId="0" applyAlignment="1" applyBorder="1" applyFont="1" applyNumberFormat="1">
      <alignment horizontal="right" vertical="center"/>
    </xf>
    <xf borderId="67" fillId="2" fontId="35" numFmtId="0" xfId="0" applyAlignment="1" applyBorder="1" applyFont="1">
      <alignment horizontal="right" vertical="center"/>
    </xf>
    <xf borderId="67" fillId="5" fontId="35" numFmtId="0" xfId="0" applyAlignment="1" applyBorder="1" applyFont="1">
      <alignment horizontal="right" vertical="center"/>
    </xf>
    <xf borderId="42" fillId="5" fontId="35" numFmtId="167" xfId="0" applyAlignment="1" applyBorder="1" applyFont="1" applyNumberFormat="1">
      <alignment horizontal="right" vertical="center"/>
    </xf>
    <xf borderId="71" fillId="3" fontId="41" numFmtId="0" xfId="0" applyAlignment="1" applyBorder="1" applyFont="1">
      <alignment horizontal="right" readingOrder="0" vertical="center"/>
    </xf>
    <xf borderId="72" fillId="0" fontId="3" numFmtId="0" xfId="0" applyBorder="1" applyFont="1"/>
    <xf borderId="73" fillId="0" fontId="3" numFmtId="0" xfId="0" applyBorder="1" applyFont="1"/>
    <xf borderId="50" fillId="3" fontId="37" numFmtId="167" xfId="0" applyAlignment="1" applyBorder="1" applyFont="1" applyNumberFormat="1">
      <alignment horizontal="right" vertical="center"/>
    </xf>
    <xf borderId="16" fillId="2" fontId="42" numFmtId="0" xfId="0" applyAlignment="1" applyBorder="1" applyFont="1">
      <alignment horizontal="left" readingOrder="0" vertical="center"/>
    </xf>
    <xf borderId="0" fillId="0" fontId="1" numFmtId="0" xfId="0" applyFont="1"/>
    <xf borderId="1" fillId="2" fontId="43" numFmtId="0" xfId="0" applyBorder="1" applyFont="1"/>
    <xf borderId="16" fillId="3" fontId="22" numFmtId="0" xfId="0" applyAlignment="1" applyBorder="1" applyFont="1">
      <alignment horizontal="center" vertical="center"/>
    </xf>
    <xf borderId="13" fillId="3" fontId="44" numFmtId="0" xfId="0" applyAlignment="1" applyBorder="1" applyFont="1">
      <alignment horizontal="center" vertical="center"/>
    </xf>
    <xf borderId="1" fillId="2" fontId="45" numFmtId="0" xfId="0" applyAlignment="1" applyBorder="1" applyFont="1">
      <alignment vertical="center"/>
    </xf>
    <xf borderId="41" fillId="6" fontId="35" numFmtId="0" xfId="0" applyAlignment="1" applyBorder="1" applyFont="1">
      <alignment readingOrder="0"/>
    </xf>
    <xf borderId="29" fillId="6" fontId="35" numFmtId="2" xfId="0" applyAlignment="1" applyBorder="1" applyFont="1" applyNumberFormat="1">
      <alignment horizontal="center" shrinkToFit="0" vertical="center" wrapText="1"/>
    </xf>
    <xf borderId="1" fillId="2" fontId="46" numFmtId="0" xfId="0" applyBorder="1" applyFont="1"/>
    <xf borderId="41" fillId="4" fontId="35" numFmtId="0" xfId="0" applyBorder="1" applyFont="1"/>
    <xf borderId="29" fillId="4" fontId="32" numFmtId="0" xfId="0" applyBorder="1" applyFont="1"/>
    <xf borderId="74" fillId="4" fontId="35" numFmtId="0" xfId="0" applyAlignment="1" applyBorder="1" applyFont="1">
      <alignment horizontal="center"/>
    </xf>
    <xf borderId="29" fillId="0" fontId="32" numFmtId="3" xfId="0" applyAlignment="1" applyBorder="1" applyFont="1" applyNumberFormat="1">
      <alignment horizontal="center"/>
    </xf>
    <xf borderId="29" fillId="0" fontId="32" numFmtId="164" xfId="0" applyAlignment="1" applyBorder="1" applyFont="1" applyNumberFormat="1">
      <alignment horizontal="center" readingOrder="0"/>
    </xf>
    <xf borderId="29" fillId="0" fontId="32" numFmtId="164" xfId="0" applyAlignment="1" applyBorder="1" applyFont="1" applyNumberFormat="1">
      <alignment horizontal="center"/>
    </xf>
    <xf borderId="1" fillId="2" fontId="47" numFmtId="0" xfId="0" applyAlignment="1" applyBorder="1" applyFont="1">
      <alignment vertical="center"/>
    </xf>
    <xf borderId="1" fillId="2" fontId="21" numFmtId="0" xfId="0" applyAlignment="1" applyBorder="1" applyFont="1">
      <alignment vertical="center"/>
    </xf>
    <xf borderId="67" fillId="6" fontId="35" numFmtId="0" xfId="0" applyAlignment="1" applyBorder="1" applyFont="1">
      <alignment horizontal="center"/>
    </xf>
    <xf borderId="41" fillId="6" fontId="35" numFmtId="164" xfId="0" applyAlignment="1" applyBorder="1" applyFont="1" applyNumberFormat="1">
      <alignment horizontal="left"/>
    </xf>
    <xf borderId="41" fillId="4" fontId="35" numFmtId="0" xfId="0" applyAlignment="1" applyBorder="1" applyFont="1">
      <alignment horizontal="left" readingOrder="0"/>
    </xf>
    <xf borderId="29" fillId="4" fontId="32" numFmtId="3" xfId="0" applyBorder="1" applyFont="1" applyNumberFormat="1"/>
    <xf borderId="41" fillId="6" fontId="35" numFmtId="0" xfId="0" applyBorder="1" applyFont="1"/>
    <xf borderId="67" fillId="4" fontId="35" numFmtId="0" xfId="0" applyAlignment="1" applyBorder="1" applyFont="1">
      <alignment horizontal="center"/>
    </xf>
    <xf borderId="41" fillId="4" fontId="35" numFmtId="164" xfId="0" applyAlignment="1" applyBorder="1" applyFont="1" applyNumberFormat="1">
      <alignment horizontal="left"/>
    </xf>
    <xf borderId="1" fillId="2" fontId="35" numFmtId="3" xfId="0" applyAlignment="1" applyBorder="1" applyFont="1" applyNumberFormat="1">
      <alignment horizontal="right" vertical="center"/>
    </xf>
    <xf borderId="67" fillId="3" fontId="37" numFmtId="0" xfId="0" applyAlignment="1" applyBorder="1" applyFont="1">
      <alignment horizontal="center"/>
    </xf>
    <xf borderId="41" fillId="3" fontId="37" numFmtId="164" xfId="0" applyAlignment="1" applyBorder="1" applyFont="1" applyNumberFormat="1">
      <alignment horizontal="left"/>
    </xf>
    <xf borderId="0" fillId="0" fontId="32" numFmtId="0" xfId="0" applyAlignment="1" applyFont="1">
      <alignment vertical="center"/>
    </xf>
    <xf borderId="0" fillId="0" fontId="32" numFmtId="0" xfId="0" applyAlignment="1" applyFont="1">
      <alignment shrinkToFit="0" vertical="center" wrapText="1"/>
    </xf>
    <xf borderId="0" fillId="0" fontId="32" numFmtId="0" xfId="0" applyAlignment="1" applyFont="1">
      <alignment horizontal="center" shrinkToFit="0" vertical="center" wrapText="1"/>
    </xf>
    <xf borderId="0" fillId="0" fontId="32" numFmtId="3" xfId="0" applyAlignment="1" applyFont="1" applyNumberFormat="1">
      <alignment shrinkToFit="0" vertical="center" wrapText="1"/>
    </xf>
    <xf borderId="1" fillId="2" fontId="32" numFmtId="3" xfId="0" applyAlignment="1" applyBorder="1" applyFont="1" applyNumberFormat="1">
      <alignment shrinkToFit="0" vertical="center" wrapText="1"/>
    </xf>
    <xf borderId="1" fillId="2" fontId="23" numFmtId="3" xfId="0" applyAlignment="1" applyBorder="1" applyFont="1" applyNumberFormat="1">
      <alignment shrinkToFit="0" vertical="center" wrapText="1"/>
    </xf>
    <xf borderId="74" fillId="4" fontId="35" numFmtId="0" xfId="0" applyAlignment="1" applyBorder="1" applyFont="1">
      <alignment horizontal="center" readingOrder="0"/>
    </xf>
    <xf borderId="65" fillId="4" fontId="35" numFmtId="2" xfId="0" applyAlignment="1" applyBorder="1" applyFont="1" applyNumberFormat="1">
      <alignment horizontal="center" readingOrder="0" shrinkToFit="0" vertical="center" wrapText="1"/>
    </xf>
    <xf borderId="66" fillId="4" fontId="35" numFmtId="2" xfId="0" applyAlignment="1" applyBorder="1" applyFont="1" applyNumberFormat="1">
      <alignment horizontal="center" shrinkToFit="0" vertical="center" wrapText="1"/>
    </xf>
    <xf borderId="42" fillId="6" fontId="35" numFmtId="2" xfId="0" applyAlignment="1" applyBorder="1" applyFont="1" applyNumberFormat="1">
      <alignment horizontal="center" shrinkToFit="0" vertical="center" wrapText="1"/>
    </xf>
    <xf borderId="41" fillId="4" fontId="35" numFmtId="0" xfId="0" applyAlignment="1" applyBorder="1" applyFont="1">
      <alignment readingOrder="0"/>
    </xf>
    <xf borderId="42" fillId="4" fontId="32" numFmtId="0" xfId="0" applyBorder="1" applyFont="1"/>
    <xf borderId="29" fillId="0" fontId="32" numFmtId="3" xfId="0" applyAlignment="1" applyBorder="1" applyFont="1" applyNumberFormat="1">
      <alignment horizontal="right"/>
    </xf>
    <xf borderId="37" fillId="0" fontId="32" numFmtId="166" xfId="0" applyBorder="1" applyFont="1" applyNumberFormat="1"/>
    <xf borderId="41" fillId="0" fontId="32" numFmtId="0" xfId="0" applyAlignment="1" applyBorder="1" applyFont="1">
      <alignment horizontal="left" readingOrder="0"/>
    </xf>
    <xf borderId="41" fillId="6" fontId="35" numFmtId="0" xfId="0" applyAlignment="1" applyBorder="1" applyFont="1">
      <alignment horizontal="left"/>
    </xf>
    <xf borderId="29" fillId="6" fontId="35" numFmtId="3" xfId="0" applyAlignment="1" applyBorder="1" applyFont="1" applyNumberFormat="1">
      <alignment horizontal="center"/>
    </xf>
    <xf borderId="29" fillId="6" fontId="32" numFmtId="0" xfId="0" applyBorder="1" applyFont="1"/>
    <xf borderId="29" fillId="6" fontId="32" numFmtId="3" xfId="0" applyAlignment="1" applyBorder="1" applyFont="1" applyNumberFormat="1">
      <alignment horizontal="right"/>
    </xf>
    <xf borderId="29" fillId="6" fontId="35" numFmtId="3" xfId="0" applyAlignment="1" applyBorder="1" applyFont="1" applyNumberFormat="1">
      <alignment horizontal="right"/>
    </xf>
    <xf borderId="66" fillId="6" fontId="35" numFmtId="166" xfId="0" applyBorder="1" applyFont="1" applyNumberFormat="1"/>
    <xf borderId="29" fillId="0" fontId="32" numFmtId="0" xfId="0" applyBorder="1" applyFont="1"/>
    <xf borderId="41" fillId="6" fontId="35" numFmtId="0" xfId="0" applyAlignment="1" applyBorder="1" applyFont="1">
      <alignment horizontal="left" readingOrder="0"/>
    </xf>
    <xf borderId="29" fillId="6" fontId="32" numFmtId="0" xfId="0" applyAlignment="1" applyBorder="1" applyFont="1">
      <alignment horizontal="right"/>
    </xf>
    <xf borderId="66" fillId="6" fontId="32" numFmtId="166" xfId="0" applyBorder="1" applyFont="1" applyNumberFormat="1"/>
    <xf borderId="41" fillId="0" fontId="32" numFmtId="0" xfId="0" applyAlignment="1" applyBorder="1" applyFont="1">
      <alignment horizontal="left" vertical="center"/>
    </xf>
    <xf borderId="29" fillId="0" fontId="32" numFmtId="3" xfId="0" applyAlignment="1" applyBorder="1" applyFont="1" applyNumberFormat="1">
      <alignment horizontal="center" readingOrder="0"/>
    </xf>
    <xf borderId="41" fillId="0" fontId="35" numFmtId="0" xfId="0" applyAlignment="1" applyBorder="1" applyFont="1">
      <alignment horizontal="left" vertical="center"/>
    </xf>
    <xf borderId="29" fillId="0" fontId="35" numFmtId="3" xfId="0" applyAlignment="1" applyBorder="1" applyFont="1" applyNumberFormat="1">
      <alignment horizontal="right"/>
    </xf>
    <xf borderId="29" fillId="0" fontId="32" numFmtId="9" xfId="0" applyAlignment="1" applyBorder="1" applyFont="1" applyNumberFormat="1">
      <alignment horizontal="center"/>
    </xf>
    <xf borderId="41" fillId="0" fontId="35" numFmtId="0" xfId="0" applyAlignment="1" applyBorder="1" applyFont="1">
      <alignment horizontal="left"/>
    </xf>
    <xf borderId="37" fillId="0" fontId="35" numFmtId="166" xfId="0" applyBorder="1" applyFont="1" applyNumberFormat="1"/>
    <xf borderId="29" fillId="6" fontId="35" numFmtId="0" xfId="0" applyAlignment="1" applyBorder="1" applyFont="1">
      <alignment horizontal="left"/>
    </xf>
    <xf borderId="29" fillId="6" fontId="35" numFmtId="0" xfId="0" applyAlignment="1" applyBorder="1" applyFont="1">
      <alignment horizontal="right"/>
    </xf>
    <xf borderId="29" fillId="6" fontId="35" numFmtId="3" xfId="0" applyAlignment="1" applyBorder="1" applyFont="1" applyNumberFormat="1">
      <alignment horizontal="right" vertical="center"/>
    </xf>
    <xf borderId="42" fillId="6" fontId="35" numFmtId="0" xfId="0" applyAlignment="1" applyBorder="1" applyFont="1">
      <alignment horizontal="left"/>
    </xf>
    <xf borderId="29" fillId="0" fontId="35" numFmtId="0" xfId="0" applyAlignment="1" applyBorder="1" applyFont="1">
      <alignment horizontal="left"/>
    </xf>
    <xf borderId="29" fillId="0" fontId="35" numFmtId="0" xfId="0" applyAlignment="1" applyBorder="1" applyFont="1">
      <alignment horizontal="center" vertical="center"/>
    </xf>
    <xf borderId="42" fillId="0" fontId="35" numFmtId="0" xfId="0" applyAlignment="1" applyBorder="1" applyFont="1">
      <alignment horizontal="left"/>
    </xf>
    <xf borderId="41" fillId="0" fontId="32" numFmtId="0" xfId="0" applyAlignment="1" applyBorder="1" applyFont="1">
      <alignment readingOrder="0"/>
    </xf>
    <xf borderId="0" fillId="0" fontId="32" numFmtId="0" xfId="0" applyAlignment="1" applyFont="1">
      <alignment horizontal="center" vertical="center"/>
    </xf>
    <xf borderId="9" fillId="0" fontId="32" numFmtId="0" xfId="0" applyBorder="1" applyFont="1"/>
    <xf borderId="49" fillId="0" fontId="32" numFmtId="0" xfId="0" applyAlignment="1" applyBorder="1" applyFont="1">
      <alignment horizontal="left"/>
    </xf>
    <xf borderId="11" fillId="0" fontId="32" numFmtId="0" xfId="0" applyBorder="1" applyFont="1"/>
    <xf borderId="11" fillId="0" fontId="35" numFmtId="0" xfId="0" applyAlignment="1" applyBorder="1" applyFont="1">
      <alignment horizontal="center"/>
    </xf>
    <xf borderId="12" fillId="0" fontId="32" numFmtId="0" xfId="0" applyBorder="1" applyFont="1"/>
    <xf borderId="29" fillId="6" fontId="32" numFmtId="3" xfId="0" applyAlignment="1" applyBorder="1" applyFont="1" applyNumberFormat="1">
      <alignment horizontal="center"/>
    </xf>
    <xf borderId="29" fillId="0" fontId="32" numFmtId="3" xfId="0" applyBorder="1" applyFont="1" applyNumberFormat="1"/>
    <xf borderId="29" fillId="6" fontId="32" numFmtId="3" xfId="0" applyBorder="1" applyFont="1" applyNumberFormat="1"/>
    <xf borderId="29" fillId="0" fontId="35" numFmtId="3" xfId="0" applyAlignment="1" applyBorder="1" applyFont="1" applyNumberFormat="1">
      <alignment horizontal="center"/>
    </xf>
    <xf borderId="1" fillId="2" fontId="48" numFmtId="3" xfId="0" applyAlignment="1" applyBorder="1" applyFont="1" applyNumberFormat="1">
      <alignment shrinkToFit="0" vertical="center" wrapText="1"/>
    </xf>
    <xf borderId="41" fillId="3" fontId="41" numFmtId="0" xfId="0" applyAlignment="1" applyBorder="1" applyFont="1">
      <alignment horizontal="left" readingOrder="0"/>
    </xf>
    <xf borderId="29" fillId="3" fontId="37" numFmtId="0" xfId="0" applyAlignment="1" applyBorder="1" applyFont="1">
      <alignment horizontal="left"/>
    </xf>
    <xf borderId="29" fillId="3" fontId="37" numFmtId="3" xfId="0" applyAlignment="1" applyBorder="1" applyFont="1" applyNumberFormat="1">
      <alignment horizontal="center" vertical="center"/>
    </xf>
    <xf borderId="42" fillId="3" fontId="37" numFmtId="0" xfId="0" applyAlignment="1" applyBorder="1" applyFont="1">
      <alignment horizontal="left"/>
    </xf>
    <xf borderId="74" fillId="6" fontId="35" numFmtId="0" xfId="0" applyAlignment="1" applyBorder="1" applyFont="1">
      <alignment horizontal="center" vertical="center"/>
    </xf>
    <xf borderId="65" fillId="6" fontId="35" numFmtId="0" xfId="0" applyAlignment="1" applyBorder="1" applyFont="1">
      <alignment horizontal="center" vertical="center"/>
    </xf>
    <xf borderId="65" fillId="6" fontId="35" numFmtId="0" xfId="0" applyAlignment="1" applyBorder="1" applyFont="1">
      <alignment horizontal="center" readingOrder="0" shrinkToFit="0" vertical="center" wrapText="1"/>
    </xf>
    <xf borderId="65" fillId="6" fontId="35" numFmtId="0" xfId="0" applyAlignment="1" applyBorder="1" applyFont="1">
      <alignment horizontal="center" shrinkToFit="0" vertical="center" wrapText="1"/>
    </xf>
    <xf borderId="66" fillId="6" fontId="35" numFmtId="0" xfId="0" applyAlignment="1" applyBorder="1" applyFont="1">
      <alignment horizontal="center" shrinkToFit="0" vertical="center" wrapText="1"/>
    </xf>
    <xf borderId="75" fillId="4" fontId="35" numFmtId="0" xfId="0" applyAlignment="1" applyBorder="1" applyFont="1">
      <alignment vertical="center"/>
    </xf>
    <xf borderId="76" fillId="4" fontId="35" numFmtId="0" xfId="0" applyAlignment="1" applyBorder="1" applyFont="1">
      <alignment vertical="center"/>
    </xf>
    <xf borderId="77" fillId="4" fontId="35" numFmtId="0" xfId="0" applyAlignment="1" applyBorder="1" applyFont="1">
      <alignment vertical="center"/>
    </xf>
    <xf borderId="75" fillId="6" fontId="35" numFmtId="0" xfId="0" applyAlignment="1" applyBorder="1" applyFont="1">
      <alignment readingOrder="0" vertical="center"/>
    </xf>
    <xf borderId="68" fillId="0" fontId="35" numFmtId="0" xfId="0" applyAlignment="1" applyBorder="1" applyFont="1">
      <alignment vertical="center"/>
    </xf>
    <xf borderId="61" fillId="0" fontId="35" numFmtId="0" xfId="0" applyAlignment="1" applyBorder="1" applyFont="1">
      <alignment vertical="center"/>
    </xf>
    <xf borderId="41" fillId="0" fontId="38" numFmtId="0" xfId="0" applyAlignment="1" applyBorder="1" applyFont="1">
      <alignment horizontal="left" readingOrder="0" shrinkToFit="0" vertical="center" wrapText="1"/>
    </xf>
    <xf borderId="29" fillId="0" fontId="32" numFmtId="9" xfId="0" applyAlignment="1" applyBorder="1" applyFont="1" applyNumberFormat="1">
      <alignment horizontal="center" vertical="center"/>
    </xf>
    <xf borderId="41" fillId="0" fontId="38" numFmtId="0" xfId="0" applyAlignment="1" applyBorder="1" applyFont="1">
      <alignment horizontal="left" shrinkToFit="0" vertical="center" wrapText="1"/>
    </xf>
    <xf borderId="41" fillId="0" fontId="32" numFmtId="0" xfId="0" applyAlignment="1" applyBorder="1" applyFont="1">
      <alignment horizontal="left" shrinkToFit="0" vertical="center" wrapText="1"/>
    </xf>
    <xf borderId="41" fillId="0" fontId="38" numFmtId="0" xfId="0" applyAlignment="1" applyBorder="1" applyFont="1">
      <alignment horizontal="left" vertical="center"/>
    </xf>
    <xf borderId="67" fillId="0" fontId="35" numFmtId="0" xfId="0" applyAlignment="1" applyBorder="1" applyFont="1">
      <alignment horizontal="right" vertical="center"/>
    </xf>
    <xf borderId="42" fillId="0" fontId="39" numFmtId="167" xfId="0" applyAlignment="1" applyBorder="1" applyFont="1" applyNumberFormat="1">
      <alignment horizontal="right" vertical="center"/>
    </xf>
    <xf borderId="67" fillId="3" fontId="41" numFmtId="0" xfId="0" applyAlignment="1" applyBorder="1" applyFont="1">
      <alignment horizontal="left" readingOrder="0" vertical="center"/>
    </xf>
    <xf borderId="67" fillId="0" fontId="38" numFmtId="0" xfId="0" applyAlignment="1" applyBorder="1" applyFont="1">
      <alignment horizontal="left" shrinkToFit="0" vertical="center" wrapText="1"/>
    </xf>
    <xf borderId="56" fillId="0" fontId="38" numFmtId="0" xfId="0" applyAlignment="1" applyBorder="1" applyFont="1">
      <alignment horizontal="center" vertical="center"/>
    </xf>
    <xf borderId="67" fillId="0" fontId="38" numFmtId="0" xfId="0" applyAlignment="1" applyBorder="1" applyFont="1">
      <alignment horizontal="left" readingOrder="0" shrinkToFit="0" vertical="center" wrapText="1"/>
    </xf>
    <xf borderId="71" fillId="0" fontId="35" numFmtId="0" xfId="0" applyAlignment="1" applyBorder="1" applyFont="1">
      <alignment horizontal="right" vertical="center"/>
    </xf>
    <xf borderId="50" fillId="0" fontId="35" numFmtId="167" xfId="0" applyAlignment="1" applyBorder="1" applyFont="1" applyNumberFormat="1">
      <alignment horizontal="right" vertical="center"/>
    </xf>
    <xf borderId="1" fillId="2" fontId="23" numFmtId="0" xfId="0" applyAlignment="1" applyBorder="1" applyFont="1">
      <alignment shrinkToFit="0" vertical="center" wrapText="1"/>
    </xf>
    <xf borderId="1" fillId="2" fontId="23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vertical="center"/>
    </xf>
    <xf borderId="0" fillId="0" fontId="23" numFmtId="0" xfId="0" applyAlignment="1" applyFont="1">
      <alignment shrinkToFit="0" vertical="center" wrapText="1"/>
    </xf>
    <xf borderId="0" fillId="0" fontId="23" numFmtId="0" xfId="0" applyAlignment="1" applyFont="1">
      <alignment horizontal="center" shrinkToFit="0" vertical="center" wrapText="1"/>
    </xf>
    <xf borderId="0" fillId="0" fontId="23" numFmtId="3" xfId="0" applyAlignment="1" applyFont="1" applyNumberFormat="1">
      <alignment shrinkToFit="0" vertical="center" wrapText="1"/>
    </xf>
    <xf borderId="16" fillId="2" fontId="49" numFmtId="0" xfId="0" applyAlignment="1" applyBorder="1" applyFont="1">
      <alignment horizontal="left" readingOrder="0" vertical="center"/>
    </xf>
    <xf borderId="41" fillId="5" fontId="31" numFmtId="0" xfId="0" applyAlignment="1" applyBorder="1" applyFont="1">
      <alignment readingOrder="0" vertical="center"/>
    </xf>
    <xf borderId="29" fillId="5" fontId="31" numFmtId="2" xfId="0" applyAlignment="1" applyBorder="1" applyFont="1" applyNumberFormat="1">
      <alignment horizontal="center" shrinkToFit="0" vertical="center" wrapText="1"/>
    </xf>
    <xf borderId="78" fillId="5" fontId="50" numFmtId="0" xfId="0" applyAlignment="1" applyBorder="1" applyFont="1">
      <alignment horizontal="center" vertical="center"/>
    </xf>
    <xf borderId="0" fillId="0" fontId="51" numFmtId="0" xfId="0" applyAlignment="1" applyFont="1">
      <alignment vertical="center"/>
    </xf>
    <xf borderId="41" fillId="6" fontId="31" numFmtId="0" xfId="0" applyAlignment="1" applyBorder="1" applyFont="1">
      <alignment vertical="center"/>
    </xf>
    <xf borderId="29" fillId="6" fontId="19" numFmtId="0" xfId="0" applyAlignment="1" applyBorder="1" applyFont="1">
      <alignment vertical="center"/>
    </xf>
    <xf borderId="79" fillId="0" fontId="3" numFmtId="0" xfId="0" applyBorder="1" applyFont="1"/>
    <xf borderId="74" fillId="4" fontId="31" numFmtId="0" xfId="0" applyAlignment="1" applyBorder="1" applyFont="1">
      <alignment horizontal="center" vertical="center"/>
    </xf>
    <xf borderId="80" fillId="0" fontId="3" numFmtId="0" xfId="0" applyBorder="1" applyFont="1"/>
    <xf borderId="41" fillId="0" fontId="19" numFmtId="0" xfId="0" applyAlignment="1" applyBorder="1" applyFont="1">
      <alignment horizontal="left" vertical="center"/>
    </xf>
    <xf borderId="29" fillId="0" fontId="19" numFmtId="3" xfId="0" applyAlignment="1" applyBorder="1" applyFont="1" applyNumberFormat="1">
      <alignment horizontal="center" vertical="center"/>
    </xf>
    <xf borderId="29" fillId="0" fontId="19" numFmtId="164" xfId="0" applyAlignment="1" applyBorder="1" applyFont="1" applyNumberFormat="1">
      <alignment horizontal="center" readingOrder="0" vertical="center"/>
    </xf>
    <xf borderId="29" fillId="0" fontId="19" numFmtId="164" xfId="0" applyAlignment="1" applyBorder="1" applyFont="1" applyNumberFormat="1">
      <alignment horizontal="center" vertical="center"/>
    </xf>
    <xf borderId="67" fillId="6" fontId="31" numFmtId="0" xfId="0" applyAlignment="1" applyBorder="1" applyFont="1">
      <alignment horizontal="center" vertical="center"/>
    </xf>
    <xf borderId="41" fillId="6" fontId="31" numFmtId="164" xfId="0" applyAlignment="1" applyBorder="1" applyFont="1" applyNumberFormat="1">
      <alignment horizontal="left" vertical="center"/>
    </xf>
    <xf borderId="41" fillId="5" fontId="31" numFmtId="0" xfId="0" applyAlignment="1" applyBorder="1" applyFont="1">
      <alignment horizontal="left" readingOrder="0" vertical="center"/>
    </xf>
    <xf borderId="29" fillId="5" fontId="19" numFmtId="0" xfId="0" applyAlignment="1" applyBorder="1" applyFont="1">
      <alignment vertical="center"/>
    </xf>
    <xf borderId="29" fillId="5" fontId="19" numFmtId="3" xfId="0" applyAlignment="1" applyBorder="1" applyFont="1" applyNumberFormat="1">
      <alignment vertical="center"/>
    </xf>
    <xf borderId="67" fillId="5" fontId="31" numFmtId="0" xfId="0" applyAlignment="1" applyBorder="1" applyFont="1">
      <alignment horizontal="center" vertical="center"/>
    </xf>
    <xf borderId="41" fillId="5" fontId="31" numFmtId="164" xfId="0" applyAlignment="1" applyBorder="1" applyFont="1" applyNumberFormat="1">
      <alignment horizontal="left" vertical="center"/>
    </xf>
    <xf borderId="0" fillId="0" fontId="31" numFmtId="3" xfId="0" applyAlignment="1" applyFont="1" applyNumberFormat="1">
      <alignment horizontal="right" vertical="center"/>
    </xf>
    <xf borderId="67" fillId="3" fontId="52" numFmtId="0" xfId="0" applyAlignment="1" applyBorder="1" applyFont="1">
      <alignment horizontal="center" vertical="center"/>
    </xf>
    <xf borderId="41" fillId="3" fontId="52" numFmtId="164" xfId="0" applyAlignment="1" applyBorder="1" applyFont="1" applyNumberFormat="1">
      <alignment horizontal="left" vertical="center"/>
    </xf>
    <xf borderId="74" fillId="4" fontId="31" numFmtId="0" xfId="0" applyAlignment="1" applyBorder="1" applyFont="1">
      <alignment horizontal="center" readingOrder="0" vertical="center"/>
    </xf>
    <xf borderId="65" fillId="4" fontId="31" numFmtId="2" xfId="0" applyAlignment="1" applyBorder="1" applyFont="1" applyNumberFormat="1">
      <alignment horizontal="center" readingOrder="0" shrinkToFit="0" vertical="center" wrapText="1"/>
    </xf>
    <xf borderId="66" fillId="4" fontId="31" numFmtId="2" xfId="0" applyAlignment="1" applyBorder="1" applyFont="1" applyNumberFormat="1">
      <alignment horizontal="center" shrinkToFit="0" vertical="center" wrapText="1"/>
    </xf>
    <xf borderId="29" fillId="6" fontId="31" numFmtId="2" xfId="0" applyAlignment="1" applyBorder="1" applyFont="1" applyNumberFormat="1">
      <alignment horizontal="center" shrinkToFit="0" vertical="center" wrapText="1"/>
    </xf>
    <xf borderId="42" fillId="6" fontId="31" numFmtId="2" xfId="0" applyAlignment="1" applyBorder="1" applyFont="1" applyNumberFormat="1">
      <alignment horizontal="center" shrinkToFit="0" vertical="center" wrapText="1"/>
    </xf>
    <xf borderId="42" fillId="6" fontId="19" numFmtId="0" xfId="0" applyAlignment="1" applyBorder="1" applyFont="1">
      <alignment vertical="center"/>
    </xf>
    <xf borderId="37" fillId="0" fontId="19" numFmtId="166" xfId="0" applyAlignment="1" applyBorder="1" applyFont="1" applyNumberFormat="1">
      <alignment vertical="center"/>
    </xf>
    <xf borderId="41" fillId="0" fontId="19" numFmtId="0" xfId="0" applyAlignment="1" applyBorder="1" applyFont="1">
      <alignment horizontal="left" readingOrder="0" vertical="center"/>
    </xf>
    <xf borderId="41" fillId="6" fontId="31" numFmtId="0" xfId="0" applyAlignment="1" applyBorder="1" applyFont="1">
      <alignment horizontal="left" vertical="center"/>
    </xf>
    <xf borderId="29" fillId="6" fontId="31" numFmtId="3" xfId="0" applyAlignment="1" applyBorder="1" applyFont="1" applyNumberFormat="1">
      <alignment horizontal="center" vertical="center"/>
    </xf>
    <xf borderId="29" fillId="6" fontId="19" numFmtId="3" xfId="0" applyAlignment="1" applyBorder="1" applyFont="1" applyNumberFormat="1">
      <alignment horizontal="center" vertical="center"/>
    </xf>
    <xf borderId="66" fillId="6" fontId="31" numFmtId="166" xfId="0" applyAlignment="1" applyBorder="1" applyFont="1" applyNumberFormat="1">
      <alignment vertical="center"/>
    </xf>
    <xf borderId="29" fillId="0" fontId="19" numFmtId="0" xfId="0" applyAlignment="1" applyBorder="1" applyFont="1">
      <alignment vertical="center"/>
    </xf>
    <xf borderId="29" fillId="0" fontId="19" numFmtId="3" xfId="0" applyAlignment="1" applyBorder="1" applyFont="1" applyNumberFormat="1">
      <alignment vertical="center"/>
    </xf>
    <xf borderId="41" fillId="6" fontId="31" numFmtId="0" xfId="0" applyAlignment="1" applyBorder="1" applyFont="1">
      <alignment horizontal="left" readingOrder="0" vertical="center"/>
    </xf>
    <xf borderId="29" fillId="6" fontId="19" numFmtId="3" xfId="0" applyAlignment="1" applyBorder="1" applyFont="1" applyNumberFormat="1">
      <alignment vertical="center"/>
    </xf>
    <xf borderId="66" fillId="6" fontId="19" numFmtId="166" xfId="0" applyAlignment="1" applyBorder="1" applyFont="1" applyNumberFormat="1">
      <alignment vertical="center"/>
    </xf>
    <xf borderId="41" fillId="0" fontId="31" numFmtId="0" xfId="0" applyAlignment="1" applyBorder="1" applyFont="1">
      <alignment horizontal="left" vertical="center"/>
    </xf>
    <xf borderId="29" fillId="0" fontId="31" numFmtId="3" xfId="0" applyAlignment="1" applyBorder="1" applyFont="1" applyNumberFormat="1">
      <alignment horizontal="center" vertical="center"/>
    </xf>
    <xf borderId="29" fillId="0" fontId="19" numFmtId="9" xfId="0" applyAlignment="1" applyBorder="1" applyFont="1" applyNumberFormat="1">
      <alignment horizontal="center" vertical="center"/>
    </xf>
    <xf borderId="37" fillId="0" fontId="31" numFmtId="166" xfId="0" applyAlignment="1" applyBorder="1" applyFont="1" applyNumberFormat="1">
      <alignment vertical="center"/>
    </xf>
    <xf borderId="29" fillId="6" fontId="31" numFmtId="0" xfId="0" applyAlignment="1" applyBorder="1" applyFont="1">
      <alignment horizontal="left" vertical="center"/>
    </xf>
    <xf borderId="42" fillId="6" fontId="31" numFmtId="0" xfId="0" applyAlignment="1" applyBorder="1" applyFont="1">
      <alignment horizontal="left" vertical="center"/>
    </xf>
    <xf borderId="29" fillId="0" fontId="31" numFmtId="0" xfId="0" applyAlignment="1" applyBorder="1" applyFont="1">
      <alignment horizontal="left" vertical="center"/>
    </xf>
    <xf borderId="29" fillId="0" fontId="31" numFmtId="0" xfId="0" applyAlignment="1" applyBorder="1" applyFont="1">
      <alignment horizontal="center" vertical="center"/>
    </xf>
    <xf borderId="42" fillId="0" fontId="31" numFmtId="0" xfId="0" applyAlignment="1" applyBorder="1" applyFont="1">
      <alignment horizontal="left" vertical="center"/>
    </xf>
    <xf borderId="41" fillId="0" fontId="19" numFmtId="0" xfId="0" applyAlignment="1" applyBorder="1" applyFont="1">
      <alignment readingOrder="0" vertical="center"/>
    </xf>
    <xf borderId="9" fillId="0" fontId="19" numFmtId="0" xfId="0" applyAlignment="1" applyBorder="1" applyFont="1">
      <alignment vertical="center"/>
    </xf>
    <xf borderId="49" fillId="0" fontId="19" numFmtId="0" xfId="0" applyAlignment="1" applyBorder="1" applyFont="1">
      <alignment horizontal="left" vertical="center"/>
    </xf>
    <xf borderId="11" fillId="0" fontId="19" numFmtId="0" xfId="0" applyAlignment="1" applyBorder="1" applyFont="1">
      <alignment vertical="center"/>
    </xf>
    <xf borderId="11" fillId="0" fontId="31" numFmtId="0" xfId="0" applyAlignment="1" applyBorder="1" applyFont="1">
      <alignment horizontal="center" vertical="center"/>
    </xf>
    <xf borderId="12" fillId="0" fontId="19" numFmtId="0" xfId="0" applyAlignment="1" applyBorder="1" applyFont="1">
      <alignment vertical="center"/>
    </xf>
    <xf borderId="41" fillId="6" fontId="31" numFmtId="0" xfId="0" applyAlignment="1" applyBorder="1" applyFont="1">
      <alignment readingOrder="0" vertical="center"/>
    </xf>
    <xf borderId="41" fillId="4" fontId="31" numFmtId="0" xfId="0" applyAlignment="1" applyBorder="1" applyFont="1">
      <alignment horizontal="left" vertical="center"/>
    </xf>
    <xf borderId="29" fillId="4" fontId="31" numFmtId="3" xfId="0" applyAlignment="1" applyBorder="1" applyFont="1" applyNumberFormat="1">
      <alignment horizontal="center" vertical="center"/>
    </xf>
    <xf borderId="29" fillId="4" fontId="19" numFmtId="0" xfId="0" applyAlignment="1" applyBorder="1" applyFont="1">
      <alignment vertical="center"/>
    </xf>
    <xf borderId="29" fillId="4" fontId="19" numFmtId="3" xfId="0" applyAlignment="1" applyBorder="1" applyFont="1" applyNumberFormat="1">
      <alignment horizontal="center" vertical="center"/>
    </xf>
    <xf borderId="66" fillId="4" fontId="31" numFmtId="166" xfId="0" applyAlignment="1" applyBorder="1" applyFont="1" applyNumberFormat="1">
      <alignment vertical="center"/>
    </xf>
    <xf borderId="41" fillId="4" fontId="31" numFmtId="0" xfId="0" applyAlignment="1" applyBorder="1" applyFont="1">
      <alignment horizontal="left" readingOrder="0" vertical="center"/>
    </xf>
    <xf borderId="29" fillId="4" fontId="19" numFmtId="3" xfId="0" applyAlignment="1" applyBorder="1" applyFont="1" applyNumberFormat="1">
      <alignment vertical="center"/>
    </xf>
    <xf borderId="66" fillId="4" fontId="19" numFmtId="166" xfId="0" applyAlignment="1" applyBorder="1" applyFont="1" applyNumberFormat="1">
      <alignment vertical="center"/>
    </xf>
    <xf borderId="29" fillId="0" fontId="19" numFmtId="3" xfId="0" applyAlignment="1" applyBorder="1" applyFont="1" applyNumberFormat="1">
      <alignment horizontal="center" readingOrder="0" vertical="center"/>
    </xf>
    <xf borderId="41" fillId="3" fontId="36" numFmtId="0" xfId="0" applyAlignment="1" applyBorder="1" applyFont="1">
      <alignment horizontal="left" readingOrder="0" vertical="center"/>
    </xf>
    <xf borderId="29" fillId="3" fontId="22" numFmtId="0" xfId="0" applyAlignment="1" applyBorder="1" applyFont="1">
      <alignment horizontal="left" vertical="center"/>
    </xf>
    <xf borderId="29" fillId="3" fontId="22" numFmtId="3" xfId="0" applyAlignment="1" applyBorder="1" applyFont="1" applyNumberFormat="1">
      <alignment horizontal="center" vertical="center"/>
    </xf>
    <xf borderId="42" fillId="3" fontId="22" numFmtId="0" xfId="0" applyAlignment="1" applyBorder="1" applyFont="1">
      <alignment horizontal="left" vertical="center"/>
    </xf>
    <xf borderId="81" fillId="2" fontId="33" numFmtId="0" xfId="0" applyAlignment="1" applyBorder="1" applyFont="1">
      <alignment horizontal="left" readingOrder="0" vertical="center"/>
    </xf>
    <xf borderId="82" fillId="0" fontId="3" numFmtId="0" xfId="0" applyBorder="1" applyFont="1"/>
    <xf borderId="83" fillId="0" fontId="3" numFmtId="0" xfId="0" applyBorder="1" applyFont="1"/>
    <xf borderId="41" fillId="3" fontId="37" numFmtId="0" xfId="0" applyAlignment="1" applyBorder="1" applyFont="1">
      <alignment horizontal="center" vertical="center"/>
    </xf>
    <xf borderId="29" fillId="3" fontId="37" numFmtId="0" xfId="0" applyAlignment="1" applyBorder="1" applyFont="1">
      <alignment horizontal="center" vertical="center"/>
    </xf>
    <xf borderId="29" fillId="3" fontId="41" numFmtId="0" xfId="0" applyAlignment="1" applyBorder="1" applyFont="1">
      <alignment horizontal="center" readingOrder="0" vertical="center"/>
    </xf>
    <xf borderId="42" fillId="3" fontId="37" numFmtId="0" xfId="0" applyAlignment="1" applyBorder="1" applyFont="1">
      <alignment horizontal="center" vertical="center"/>
    </xf>
    <xf borderId="29" fillId="0" fontId="32" numFmtId="0" xfId="0" applyAlignment="1" applyBorder="1" applyFont="1">
      <alignment horizontal="center" readingOrder="0" vertical="center"/>
    </xf>
    <xf borderId="29" fillId="0" fontId="32" numFmtId="169" xfId="0" applyAlignment="1" applyBorder="1" applyFont="1" applyNumberFormat="1">
      <alignment horizontal="center" readingOrder="0" vertical="center"/>
    </xf>
    <xf borderId="42" fillId="0" fontId="32" numFmtId="169" xfId="0" applyAlignment="1" applyBorder="1" applyFont="1" applyNumberFormat="1">
      <alignment horizontal="center" readingOrder="0" vertical="center"/>
    </xf>
    <xf borderId="29" fillId="0" fontId="32" numFmtId="169" xfId="0" applyAlignment="1" applyBorder="1" applyFont="1" applyNumberFormat="1">
      <alignment horizontal="center" vertical="center"/>
    </xf>
    <xf borderId="42" fillId="0" fontId="35" numFmtId="169" xfId="0" applyAlignment="1" applyBorder="1" applyFont="1" applyNumberFormat="1">
      <alignment horizontal="center" readingOrder="0" vertical="center"/>
    </xf>
    <xf borderId="49" fillId="0" fontId="32" numFmtId="0" xfId="0" applyAlignment="1" applyBorder="1" applyFont="1">
      <alignment horizontal="center" vertical="center"/>
    </xf>
    <xf borderId="45" fillId="0" fontId="32" numFmtId="0" xfId="0" applyAlignment="1" applyBorder="1" applyFont="1">
      <alignment horizontal="center" vertical="center"/>
    </xf>
    <xf borderId="45" fillId="0" fontId="32" numFmtId="169" xfId="0" applyAlignment="1" applyBorder="1" applyFont="1" applyNumberFormat="1">
      <alignment horizontal="center" vertical="center"/>
    </xf>
    <xf borderId="50" fillId="0" fontId="35" numFmtId="169" xfId="0" applyAlignment="1" applyBorder="1" applyFont="1" applyNumberFormat="1">
      <alignment horizontal="center" readingOrder="0" vertical="center"/>
    </xf>
    <xf borderId="5" fillId="2" fontId="33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center" shrinkToFit="0" vertical="center" wrapText="1"/>
    </xf>
    <xf borderId="84" fillId="3" fontId="22" numFmtId="0" xfId="0" applyAlignment="1" applyBorder="1" applyFont="1">
      <alignment horizontal="center" shrinkToFit="0" vertical="center" wrapText="1"/>
    </xf>
    <xf borderId="85" fillId="3" fontId="22" numFmtId="0" xfId="0" applyAlignment="1" applyBorder="1" applyFont="1">
      <alignment horizontal="center" shrinkToFit="0" vertical="center" wrapText="1"/>
    </xf>
    <xf borderId="86" fillId="3" fontId="22" numFmtId="0" xfId="0" applyAlignment="1" applyBorder="1" applyFont="1">
      <alignment horizontal="center" shrinkToFit="0" vertical="center" wrapText="1"/>
    </xf>
    <xf borderId="87" fillId="3" fontId="22" numFmtId="0" xfId="0" applyAlignment="1" applyBorder="1" applyFont="1">
      <alignment horizontal="center" shrinkToFit="0" vertical="center" wrapText="1"/>
    </xf>
    <xf borderId="67" fillId="0" fontId="53" numFmtId="0" xfId="0" applyAlignment="1" applyBorder="1" applyFont="1">
      <alignment shrinkToFit="0" vertical="center" wrapText="1"/>
    </xf>
    <xf borderId="88" fillId="0" fontId="54" numFmtId="0" xfId="0" applyAlignment="1" applyBorder="1" applyFont="1">
      <alignment shrinkToFit="0" vertical="center" wrapText="1"/>
    </xf>
    <xf borderId="88" fillId="0" fontId="54" numFmtId="0" xfId="0" applyAlignment="1" applyBorder="1" applyFont="1">
      <alignment readingOrder="0" shrinkToFit="0" vertical="center" wrapText="1"/>
    </xf>
    <xf borderId="68" fillId="0" fontId="54" numFmtId="0" xfId="0" applyAlignment="1" applyBorder="1" applyFont="1">
      <alignment shrinkToFit="0" vertical="center" wrapText="1"/>
    </xf>
    <xf borderId="88" fillId="0" fontId="21" numFmtId="167" xfId="0" applyAlignment="1" applyBorder="1" applyFont="1" applyNumberFormat="1">
      <alignment horizontal="right" vertical="center"/>
    </xf>
    <xf borderId="61" fillId="0" fontId="54" numFmtId="0" xfId="0" applyAlignment="1" applyBorder="1" applyFont="1">
      <alignment shrinkToFit="0" vertical="center" wrapText="1"/>
    </xf>
    <xf borderId="89" fillId="0" fontId="53" numFmtId="0" xfId="0" applyAlignment="1" applyBorder="1" applyFont="1">
      <alignment shrinkToFit="0" vertical="center" wrapText="1"/>
    </xf>
    <xf borderId="90" fillId="0" fontId="54" numFmtId="0" xfId="0" applyAlignment="1" applyBorder="1" applyFont="1">
      <alignment shrinkToFit="0" vertical="center" wrapText="1"/>
    </xf>
    <xf borderId="90" fillId="0" fontId="54" numFmtId="0" xfId="0" applyAlignment="1" applyBorder="1" applyFont="1">
      <alignment readingOrder="0" shrinkToFit="0" vertical="center" wrapText="1"/>
    </xf>
    <xf borderId="91" fillId="0" fontId="54" numFmtId="0" xfId="0" applyAlignment="1" applyBorder="1" applyFont="1">
      <alignment shrinkToFit="0" vertical="center" wrapText="1"/>
    </xf>
    <xf borderId="90" fillId="0" fontId="21" numFmtId="167" xfId="0" applyAlignment="1" applyBorder="1" applyFont="1" applyNumberFormat="1">
      <alignment horizontal="right" vertical="center"/>
    </xf>
    <xf borderId="92" fillId="0" fontId="54" numFmtId="0" xfId="0" applyAlignment="1" applyBorder="1" applyFont="1">
      <alignment shrinkToFit="0" vertical="center" wrapText="1"/>
    </xf>
    <xf borderId="16" fillId="0" fontId="53" numFmtId="0" xfId="0" applyAlignment="1" applyBorder="1" applyFont="1">
      <alignment shrinkToFit="0" vertical="center" wrapText="1"/>
    </xf>
    <xf borderId="93" fillId="0" fontId="54" numFmtId="0" xfId="0" applyAlignment="1" applyBorder="1" applyFont="1">
      <alignment shrinkToFit="0" vertical="center" wrapText="1"/>
    </xf>
    <xf borderId="93" fillId="0" fontId="54" numFmtId="0" xfId="0" applyAlignment="1" applyBorder="1" applyFont="1">
      <alignment readingOrder="0" shrinkToFit="0" vertical="center" wrapText="1"/>
    </xf>
    <xf borderId="17" fillId="0" fontId="54" numFmtId="0" xfId="0" applyAlignment="1" applyBorder="1" applyFont="1">
      <alignment shrinkToFit="0" vertical="center" wrapText="1"/>
    </xf>
    <xf borderId="93" fillId="0" fontId="21" numFmtId="167" xfId="0" applyAlignment="1" applyBorder="1" applyFont="1" applyNumberFormat="1">
      <alignment horizontal="right" vertical="center"/>
    </xf>
    <xf borderId="18" fillId="0" fontId="54" numFmtId="0" xfId="0" applyAlignment="1" applyBorder="1" applyFont="1">
      <alignment shrinkToFit="0" vertical="center" wrapText="1"/>
    </xf>
    <xf borderId="8" fillId="0" fontId="53" numFmtId="0" xfId="0" applyAlignment="1" applyBorder="1" applyFont="1">
      <alignment shrinkToFit="0" vertical="center" wrapText="1"/>
    </xf>
    <xf borderId="79" fillId="0" fontId="54" numFmtId="0" xfId="0" applyAlignment="1" applyBorder="1" applyFont="1">
      <alignment shrinkToFit="0" vertical="center" wrapText="1"/>
    </xf>
    <xf borderId="79" fillId="0" fontId="54" numFmtId="0" xfId="0" applyAlignment="1" applyBorder="1" applyFont="1">
      <alignment readingOrder="0" shrinkToFit="0" vertical="center" wrapText="1"/>
    </xf>
    <xf borderId="0" fillId="0" fontId="54" numFmtId="0" xfId="0" applyAlignment="1" applyFont="1">
      <alignment shrinkToFit="0" vertical="center" wrapText="1"/>
    </xf>
    <xf borderId="79" fillId="0" fontId="21" numFmtId="167" xfId="0" applyAlignment="1" applyBorder="1" applyFont="1" applyNumberFormat="1">
      <alignment horizontal="right" vertical="center"/>
    </xf>
    <xf borderId="9" fillId="0" fontId="54" numFmtId="0" xfId="0" applyAlignment="1" applyBorder="1" applyFont="1">
      <alignment shrinkToFit="0" vertical="center" wrapText="1"/>
    </xf>
    <xf borderId="17" fillId="0" fontId="54" numFmtId="0" xfId="0" applyAlignment="1" applyBorder="1" applyFont="1">
      <alignment readingOrder="0" shrinkToFit="0" vertical="center" wrapText="1"/>
    </xf>
    <xf borderId="10" fillId="0" fontId="53" numFmtId="0" xfId="0" applyAlignment="1" applyBorder="1" applyFont="1">
      <alignment shrinkToFit="0" vertical="center" wrapText="1"/>
    </xf>
    <xf borderId="80" fillId="0" fontId="54" numFmtId="0" xfId="0" applyAlignment="1" applyBorder="1" applyFont="1">
      <alignment shrinkToFit="0" vertical="center" wrapText="1"/>
    </xf>
    <xf borderId="80" fillId="0" fontId="54" numFmtId="0" xfId="0" applyAlignment="1" applyBorder="1" applyFont="1">
      <alignment readingOrder="0" shrinkToFit="0" vertical="center" wrapText="1"/>
    </xf>
    <xf borderId="11" fillId="0" fontId="54" numFmtId="0" xfId="0" applyAlignment="1" applyBorder="1" applyFont="1">
      <alignment shrinkToFit="0" vertical="center" wrapText="1"/>
    </xf>
    <xf borderId="80" fillId="0" fontId="54" numFmtId="0" xfId="0" applyAlignment="1" applyBorder="1" applyFont="1">
      <alignment horizontal="right" shrinkToFit="0" vertical="center" wrapText="1"/>
    </xf>
    <xf borderId="12" fillId="0" fontId="54" numFmtId="0" xfId="0" applyAlignment="1" applyBorder="1" applyFont="1">
      <alignment shrinkToFit="0" vertical="center" wrapText="1"/>
    </xf>
    <xf borderId="1" fillId="2" fontId="55" numFmtId="0" xfId="0" applyAlignment="1" applyBorder="1" applyFont="1">
      <alignment shrinkToFit="0" vertical="center" wrapText="1"/>
    </xf>
    <xf borderId="1" fillId="2" fontId="55" numFmtId="0" xfId="0" applyAlignment="1" applyBorder="1" applyFont="1">
      <alignment horizontal="right" shrinkToFit="0" vertical="center" wrapText="1"/>
    </xf>
    <xf borderId="1" fillId="2" fontId="1" numFmtId="0" xfId="0" applyAlignment="1" applyBorder="1" applyFont="1">
      <alignment horizontal="right" vertical="center"/>
    </xf>
    <xf borderId="0" fillId="0" fontId="1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7.png"/><Relationship Id="rId3" Type="http://schemas.openxmlformats.org/officeDocument/2006/relationships/image" Target="../media/image6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8.png"/><Relationship Id="rId7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640050" cy="10496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400050</xdr:colOff>
      <xdr:row>0</xdr:row>
      <xdr:rowOff>85725</xdr:rowOff>
    </xdr:from>
    <xdr:ext cx="5095875" cy="828675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314325</xdr:colOff>
      <xdr:row>0</xdr:row>
      <xdr:rowOff>180975</xdr:rowOff>
    </xdr:from>
    <xdr:ext cx="342900" cy="3238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1314450</xdr:colOff>
      <xdr:row>35</xdr:row>
      <xdr:rowOff>209550</xdr:rowOff>
    </xdr:from>
    <xdr:ext cx="342900" cy="2952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1562100</xdr:colOff>
      <xdr:row>32</xdr:row>
      <xdr:rowOff>495300</xdr:rowOff>
    </xdr:from>
    <xdr:ext cx="342900" cy="3048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2305050</xdr:colOff>
      <xdr:row>31</xdr:row>
      <xdr:rowOff>552450</xdr:rowOff>
    </xdr:from>
    <xdr:ext cx="342900" cy="3048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1800225</xdr:colOff>
      <xdr:row>30</xdr:row>
      <xdr:rowOff>190500</xdr:rowOff>
    </xdr:from>
    <xdr:ext cx="342900" cy="2952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2047875</xdr:colOff>
      <xdr:row>29</xdr:row>
      <xdr:rowOff>95250</xdr:rowOff>
    </xdr:from>
    <xdr:ext cx="342900" cy="2952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1123950</xdr:colOff>
      <xdr:row>26</xdr:row>
      <xdr:rowOff>447675</xdr:rowOff>
    </xdr:from>
    <xdr:ext cx="342900" cy="3048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1104900</xdr:colOff>
      <xdr:row>24</xdr:row>
      <xdr:rowOff>1476375</xdr:rowOff>
    </xdr:from>
    <xdr:ext cx="342900" cy="3048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1152525</xdr:colOff>
      <xdr:row>19</xdr:row>
      <xdr:rowOff>352425</xdr:rowOff>
    </xdr:from>
    <xdr:ext cx="342900" cy="3048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1</xdr:row>
      <xdr:rowOff>85725</xdr:rowOff>
    </xdr:from>
    <xdr:ext cx="6991350" cy="10763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85725</xdr:colOff>
      <xdr:row>9</xdr:row>
      <xdr:rowOff>142875</xdr:rowOff>
    </xdr:from>
    <xdr:ext cx="1019175" cy="1381125"/>
    <xdr:pic>
      <xdr:nvPicPr>
        <xdr:cNvPr id="0" name="image9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22</xdr:row>
      <xdr:rowOff>123825</xdr:rowOff>
    </xdr:from>
    <xdr:ext cx="1019175" cy="971550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133350</xdr:colOff>
      <xdr:row>21</xdr:row>
      <xdr:rowOff>76200</xdr:rowOff>
    </xdr:from>
    <xdr:ext cx="838200" cy="1266825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161925</xdr:colOff>
      <xdr:row>25</xdr:row>
      <xdr:rowOff>0</xdr:rowOff>
    </xdr:from>
    <xdr:ext cx="876300" cy="1095375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228600</xdr:colOff>
      <xdr:row>26</xdr:row>
      <xdr:rowOff>57150</xdr:rowOff>
    </xdr:from>
    <xdr:ext cx="685800" cy="1009650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1</xdr:row>
      <xdr:rowOff>19050</xdr:rowOff>
    </xdr:from>
    <xdr:ext cx="5810250" cy="876300"/>
    <xdr:pic>
      <xdr:nvPicPr>
        <xdr:cNvPr id="0" name="image8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352425</xdr:colOff>
      <xdr:row>0</xdr:row>
      <xdr:rowOff>142875</xdr:rowOff>
    </xdr:from>
    <xdr:ext cx="342900" cy="276225"/>
    <xdr:pic>
      <xdr:nvPicPr>
        <xdr:cNvPr id="0" name="image3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72275" cy="8277225"/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409575</xdr:colOff>
      <xdr:row>0</xdr:row>
      <xdr:rowOff>152400</xdr:rowOff>
    </xdr:from>
    <xdr:ext cx="352425" cy="3143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361950</xdr:colOff>
      <xdr:row>1</xdr:row>
      <xdr:rowOff>333375</xdr:rowOff>
    </xdr:from>
    <xdr:ext cx="342900" cy="1047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0</xdr:row>
      <xdr:rowOff>0</xdr:rowOff>
    </xdr:from>
    <xdr:ext cx="4962525" cy="762000"/>
    <xdr:pic>
      <xdr:nvPicPr>
        <xdr:cNvPr id="0" name="image1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352425</xdr:colOff>
      <xdr:row>1</xdr:row>
      <xdr:rowOff>123825</xdr:rowOff>
    </xdr:from>
    <xdr:ext cx="4981575" cy="781050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2647950</xdr:colOff>
      <xdr:row>0</xdr:row>
      <xdr:rowOff>104775</xdr:rowOff>
    </xdr:from>
    <xdr:ext cx="4991100" cy="790575"/>
    <xdr:pic>
      <xdr:nvPicPr>
        <xdr:cNvPr id="0" name="image1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381000</xdr:colOff>
      <xdr:row>0</xdr:row>
      <xdr:rowOff>104775</xdr:rowOff>
    </xdr:from>
    <xdr:ext cx="5153025" cy="8382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57150</xdr:colOff>
      <xdr:row>0</xdr:row>
      <xdr:rowOff>314325</xdr:rowOff>
    </xdr:from>
    <xdr:ext cx="4533900" cy="695325"/>
    <xdr:pic>
      <xdr:nvPicPr>
        <xdr:cNvPr id="0" name="image1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2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8.0" customHeight="1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48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30:M30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6" width="21.14"/>
    <col customWidth="1" min="7" max="7" width="24.0"/>
    <col customWidth="1" min="8" max="30" width="21.14"/>
  </cols>
  <sheetData>
    <row r="1">
      <c r="A1" s="6"/>
      <c r="B1" s="409" t="s">
        <v>278</v>
      </c>
      <c r="C1" s="8"/>
      <c r="D1" s="8"/>
      <c r="E1" s="8"/>
      <c r="F1" s="8"/>
      <c r="G1" s="8"/>
      <c r="H1" s="8"/>
      <c r="I1" s="9"/>
      <c r="J1" s="47" t="s">
        <v>32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>
      <c r="A2" s="6"/>
      <c r="B2" s="10"/>
      <c r="I2" s="1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>
      <c r="A3" s="6"/>
      <c r="B3" s="10"/>
      <c r="I3" s="1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>
      <c r="A4" s="6"/>
      <c r="B4" s="10"/>
      <c r="I4" s="1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>
      <c r="A5" s="6"/>
      <c r="B5" s="12"/>
      <c r="C5" s="13"/>
      <c r="D5" s="13"/>
      <c r="E5" s="13"/>
      <c r="F5" s="13"/>
      <c r="G5" s="13"/>
      <c r="H5" s="13"/>
      <c r="I5" s="14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ht="44.25" customHeight="1">
      <c r="A6" s="410"/>
      <c r="B6" s="411" t="s">
        <v>33</v>
      </c>
      <c r="C6" s="412" t="s">
        <v>34</v>
      </c>
      <c r="D6" s="412" t="s">
        <v>35</v>
      </c>
      <c r="E6" s="413" t="s">
        <v>279</v>
      </c>
      <c r="F6" s="412" t="s">
        <v>153</v>
      </c>
      <c r="G6" s="412" t="s">
        <v>280</v>
      </c>
      <c r="H6" s="412" t="s">
        <v>281</v>
      </c>
      <c r="I6" s="414" t="s">
        <v>282</v>
      </c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  <c r="AA6" s="410"/>
      <c r="AB6" s="410"/>
      <c r="AC6" s="410"/>
      <c r="AD6" s="410"/>
    </row>
    <row r="7">
      <c r="A7" s="6"/>
      <c r="B7" s="415" t="s">
        <v>283</v>
      </c>
      <c r="C7" s="416" t="s">
        <v>39</v>
      </c>
      <c r="D7" s="417" t="s">
        <v>40</v>
      </c>
      <c r="E7" s="418" t="s">
        <v>155</v>
      </c>
      <c r="F7" s="417" t="s">
        <v>284</v>
      </c>
      <c r="G7" s="417" t="s">
        <v>285</v>
      </c>
      <c r="H7" s="419">
        <v>8000000.0</v>
      </c>
      <c r="I7" s="420" t="s">
        <v>101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>
      <c r="A8" s="6"/>
      <c r="B8" s="421" t="s">
        <v>283</v>
      </c>
      <c r="C8" s="422" t="s">
        <v>39</v>
      </c>
      <c r="D8" s="423" t="s">
        <v>40</v>
      </c>
      <c r="E8" s="424" t="s">
        <v>157</v>
      </c>
      <c r="F8" s="423" t="s">
        <v>286</v>
      </c>
      <c r="G8" s="423" t="s">
        <v>285</v>
      </c>
      <c r="H8" s="425">
        <v>6000000.0</v>
      </c>
      <c r="I8" s="426" t="s">
        <v>103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>
      <c r="A9" s="6"/>
      <c r="B9" s="427" t="s">
        <v>283</v>
      </c>
      <c r="C9" s="428" t="s">
        <v>57</v>
      </c>
      <c r="D9" s="429" t="s">
        <v>287</v>
      </c>
      <c r="E9" s="430" t="s">
        <v>288</v>
      </c>
      <c r="F9" s="429" t="s">
        <v>289</v>
      </c>
      <c r="G9" s="429" t="s">
        <v>290</v>
      </c>
      <c r="H9" s="431">
        <v>2.0E7</v>
      </c>
      <c r="I9" s="432" t="s">
        <v>103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>
      <c r="A10" s="6"/>
      <c r="B10" s="427" t="s">
        <v>291</v>
      </c>
      <c r="C10" s="428" t="s">
        <v>57</v>
      </c>
      <c r="D10" s="429" t="s">
        <v>72</v>
      </c>
      <c r="E10" s="430" t="s">
        <v>292</v>
      </c>
      <c r="F10" s="429" t="s">
        <v>293</v>
      </c>
      <c r="G10" s="429" t="s">
        <v>285</v>
      </c>
      <c r="H10" s="431">
        <v>5000000.0</v>
      </c>
      <c r="I10" s="432" t="s">
        <v>103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>
      <c r="A11" s="6"/>
      <c r="B11" s="433" t="s">
        <v>291</v>
      </c>
      <c r="C11" s="434" t="s">
        <v>57</v>
      </c>
      <c r="D11" s="435" t="s">
        <v>72</v>
      </c>
      <c r="E11" s="436" t="s">
        <v>294</v>
      </c>
      <c r="F11" s="435" t="s">
        <v>295</v>
      </c>
      <c r="G11" s="435" t="s">
        <v>296</v>
      </c>
      <c r="H11" s="437">
        <v>5.0E8</v>
      </c>
      <c r="I11" s="438" t="s">
        <v>101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>
      <c r="A12" s="6"/>
      <c r="B12" s="427" t="s">
        <v>291</v>
      </c>
      <c r="C12" s="428" t="s">
        <v>57</v>
      </c>
      <c r="D12" s="429" t="s">
        <v>72</v>
      </c>
      <c r="E12" s="439" t="s">
        <v>297</v>
      </c>
      <c r="F12" s="429" t="s">
        <v>298</v>
      </c>
      <c r="G12" s="429" t="s">
        <v>296</v>
      </c>
      <c r="H12" s="431">
        <v>1.0E8</v>
      </c>
      <c r="I12" s="432" t="s">
        <v>101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>
      <c r="A13" s="6"/>
      <c r="B13" s="440" t="s">
        <v>299</v>
      </c>
      <c r="C13" s="441" t="s">
        <v>80</v>
      </c>
      <c r="D13" s="442" t="s">
        <v>81</v>
      </c>
      <c r="E13" s="443" t="s">
        <v>288</v>
      </c>
      <c r="F13" s="442" t="s">
        <v>289</v>
      </c>
      <c r="G13" s="442" t="s">
        <v>290</v>
      </c>
      <c r="H13" s="444">
        <v>2.0E7</v>
      </c>
      <c r="I13" s="445" t="s">
        <v>103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>
      <c r="A14" s="6"/>
      <c r="B14" s="446"/>
      <c r="C14" s="446"/>
      <c r="D14" s="446"/>
      <c r="E14" s="446"/>
      <c r="F14" s="446"/>
      <c r="G14" s="446"/>
      <c r="H14" s="447"/>
      <c r="I14" s="44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>
      <c r="A15" s="6"/>
      <c r="B15" s="446"/>
      <c r="C15" s="446"/>
      <c r="D15" s="446"/>
      <c r="E15" s="446"/>
      <c r="F15" s="446"/>
      <c r="G15" s="446"/>
      <c r="H15" s="447"/>
      <c r="I15" s="44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>
      <c r="A16" s="6"/>
      <c r="B16" s="446"/>
      <c r="C16" s="446"/>
      <c r="D16" s="446"/>
      <c r="E16" s="446"/>
      <c r="F16" s="446"/>
      <c r="G16" s="446"/>
      <c r="H16" s="447"/>
      <c r="I16" s="44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>
      <c r="A17" s="6"/>
      <c r="B17" s="446"/>
      <c r="C17" s="446"/>
      <c r="D17" s="446"/>
      <c r="E17" s="446"/>
      <c r="F17" s="446"/>
      <c r="G17" s="446"/>
      <c r="H17" s="447"/>
      <c r="I17" s="44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>
      <c r="A18" s="6"/>
      <c r="B18" s="6"/>
      <c r="C18" s="6"/>
      <c r="D18" s="6"/>
      <c r="E18" s="6"/>
      <c r="F18" s="6"/>
      <c r="G18" s="6"/>
      <c r="H18" s="44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>
      <c r="A19" s="6"/>
      <c r="B19" s="6"/>
      <c r="C19" s="6"/>
      <c r="D19" s="6"/>
      <c r="E19" s="6"/>
      <c r="F19" s="6"/>
      <c r="G19" s="6"/>
      <c r="H19" s="44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>
      <c r="A20" s="6"/>
      <c r="B20" s="6"/>
      <c r="C20" s="6"/>
      <c r="D20" s="6"/>
      <c r="E20" s="6"/>
      <c r="F20" s="6"/>
      <c r="G20" s="6"/>
      <c r="H20" s="44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15.75" customHeight="1">
      <c r="A21" s="6"/>
      <c r="B21" s="6"/>
      <c r="C21" s="6"/>
      <c r="D21" s="6"/>
      <c r="E21" s="6"/>
      <c r="F21" s="6"/>
      <c r="G21" s="6"/>
      <c r="H21" s="44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15.75" customHeight="1">
      <c r="A22" s="6"/>
      <c r="B22" s="6"/>
      <c r="C22" s="6"/>
      <c r="D22" s="6"/>
      <c r="E22" s="6"/>
      <c r="F22" s="6"/>
      <c r="G22" s="6"/>
      <c r="H22" s="44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15.75" customHeight="1">
      <c r="A23" s="6"/>
      <c r="B23" s="6"/>
      <c r="C23" s="6"/>
      <c r="D23" s="6"/>
      <c r="E23" s="6"/>
      <c r="F23" s="6"/>
      <c r="G23" s="6"/>
      <c r="H23" s="44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15.75" customHeight="1">
      <c r="A24" s="6"/>
      <c r="B24" s="6"/>
      <c r="C24" s="6"/>
      <c r="D24" s="6"/>
      <c r="E24" s="6"/>
      <c r="F24" s="6"/>
      <c r="G24" s="6"/>
      <c r="H24" s="44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15.75" customHeight="1">
      <c r="A25" s="6"/>
      <c r="B25" s="6"/>
      <c r="C25" s="6"/>
      <c r="D25" s="6"/>
      <c r="E25" s="6"/>
      <c r="F25" s="6"/>
      <c r="G25" s="6"/>
      <c r="H25" s="44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15.75" customHeight="1">
      <c r="A26" s="6"/>
      <c r="B26" s="6"/>
      <c r="C26" s="6"/>
      <c r="D26" s="6"/>
      <c r="E26" s="6"/>
      <c r="F26" s="6"/>
      <c r="G26" s="6"/>
      <c r="H26" s="44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15.75" customHeight="1">
      <c r="A27" s="6"/>
      <c r="B27" s="6"/>
      <c r="C27" s="6"/>
      <c r="D27" s="6"/>
      <c r="E27" s="6"/>
      <c r="F27" s="6"/>
      <c r="G27" s="6"/>
      <c r="H27" s="44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ht="15.75" customHeight="1">
      <c r="A28" s="6"/>
      <c r="B28" s="6"/>
      <c r="C28" s="6"/>
      <c r="D28" s="6"/>
      <c r="E28" s="6"/>
      <c r="F28" s="6"/>
      <c r="G28" s="6"/>
      <c r="H28" s="448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15.75" customHeight="1">
      <c r="A29" s="6"/>
      <c r="B29" s="6"/>
      <c r="C29" s="6"/>
      <c r="D29" s="6"/>
      <c r="E29" s="6"/>
      <c r="F29" s="6"/>
      <c r="G29" s="6"/>
      <c r="H29" s="44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ht="15.75" customHeight="1">
      <c r="A30" s="6"/>
      <c r="B30" s="6"/>
      <c r="C30" s="6"/>
      <c r="D30" s="6"/>
      <c r="E30" s="6"/>
      <c r="F30" s="6"/>
      <c r="G30" s="6"/>
      <c r="H30" s="44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5.75" customHeight="1">
      <c r="A31" s="6"/>
      <c r="B31" s="6"/>
      <c r="C31" s="6"/>
      <c r="D31" s="6"/>
      <c r="E31" s="6"/>
      <c r="F31" s="6"/>
      <c r="G31" s="6"/>
      <c r="H31" s="44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ht="15.75" customHeight="1">
      <c r="A32" s="6"/>
      <c r="B32" s="6"/>
      <c r="C32" s="6"/>
      <c r="D32" s="6"/>
      <c r="E32" s="6"/>
      <c r="F32" s="6"/>
      <c r="G32" s="6"/>
      <c r="H32" s="44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15.75" customHeight="1">
      <c r="A33" s="6"/>
      <c r="B33" s="6"/>
      <c r="C33" s="6"/>
      <c r="D33" s="6"/>
      <c r="E33" s="6"/>
      <c r="F33" s="6"/>
      <c r="G33" s="6"/>
      <c r="H33" s="44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ht="15.75" customHeight="1">
      <c r="A34" s="6"/>
      <c r="B34" s="6"/>
      <c r="C34" s="6"/>
      <c r="D34" s="6"/>
      <c r="E34" s="6"/>
      <c r="F34" s="6"/>
      <c r="G34" s="6"/>
      <c r="H34" s="44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ht="15.75" customHeight="1">
      <c r="A35" s="6"/>
      <c r="B35" s="6"/>
      <c r="C35" s="6"/>
      <c r="D35" s="6"/>
      <c r="E35" s="6"/>
      <c r="F35" s="6"/>
      <c r="G35" s="6"/>
      <c r="H35" s="44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ht="15.75" customHeight="1">
      <c r="A36" s="6"/>
      <c r="B36" s="6"/>
      <c r="C36" s="6"/>
      <c r="D36" s="6"/>
      <c r="E36" s="6"/>
      <c r="F36" s="6"/>
      <c r="G36" s="6"/>
      <c r="H36" s="44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ht="15.75" customHeight="1">
      <c r="A37" s="6"/>
      <c r="B37" s="6"/>
      <c r="C37" s="6"/>
      <c r="D37" s="6"/>
      <c r="E37" s="6"/>
      <c r="F37" s="6"/>
      <c r="G37" s="6"/>
      <c r="H37" s="44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ht="15.75" customHeight="1">
      <c r="A38" s="6"/>
      <c r="B38" s="6"/>
      <c r="C38" s="6"/>
      <c r="D38" s="6"/>
      <c r="E38" s="6"/>
      <c r="F38" s="6"/>
      <c r="G38" s="6"/>
      <c r="H38" s="44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15.75" customHeight="1">
      <c r="A39" s="6"/>
      <c r="B39" s="6"/>
      <c r="C39" s="6"/>
      <c r="D39" s="6"/>
      <c r="E39" s="6"/>
      <c r="F39" s="6"/>
      <c r="G39" s="6"/>
      <c r="H39" s="44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ht="15.75" customHeight="1">
      <c r="A40" s="6"/>
      <c r="B40" s="6"/>
      <c r="C40" s="6"/>
      <c r="D40" s="6"/>
      <c r="E40" s="6"/>
      <c r="F40" s="6"/>
      <c r="G40" s="6"/>
      <c r="H40" s="44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ht="15.75" customHeight="1">
      <c r="A41" s="6"/>
      <c r="B41" s="6"/>
      <c r="C41" s="6"/>
      <c r="D41" s="6"/>
      <c r="E41" s="6"/>
      <c r="F41" s="6"/>
      <c r="G41" s="6"/>
      <c r="H41" s="44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ht="15.75" customHeight="1">
      <c r="A42" s="6"/>
      <c r="B42" s="6"/>
      <c r="C42" s="6"/>
      <c r="D42" s="6"/>
      <c r="E42" s="6"/>
      <c r="F42" s="6"/>
      <c r="G42" s="6"/>
      <c r="H42" s="44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15.75" customHeight="1">
      <c r="A43" s="6"/>
      <c r="B43" s="6"/>
      <c r="C43" s="6"/>
      <c r="D43" s="6"/>
      <c r="E43" s="6"/>
      <c r="F43" s="6"/>
      <c r="G43" s="6"/>
      <c r="H43" s="44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ht="15.75" customHeight="1">
      <c r="A44" s="6"/>
      <c r="B44" s="6"/>
      <c r="C44" s="6"/>
      <c r="D44" s="6"/>
      <c r="E44" s="6"/>
      <c r="F44" s="6"/>
      <c r="G44" s="6"/>
      <c r="H44" s="44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ht="15.75" customHeight="1">
      <c r="A45" s="6"/>
      <c r="B45" s="6"/>
      <c r="C45" s="6"/>
      <c r="D45" s="6"/>
      <c r="E45" s="6"/>
      <c r="F45" s="6"/>
      <c r="G45" s="6"/>
      <c r="H45" s="44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ht="15.75" customHeight="1">
      <c r="A46" s="6"/>
      <c r="B46" s="6"/>
      <c r="C46" s="6"/>
      <c r="D46" s="6"/>
      <c r="E46" s="6"/>
      <c r="F46" s="6"/>
      <c r="G46" s="6"/>
      <c r="H46" s="44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.75" customHeight="1">
      <c r="A47" s="6"/>
      <c r="B47" s="6"/>
      <c r="C47" s="6"/>
      <c r="D47" s="6"/>
      <c r="E47" s="6"/>
      <c r="F47" s="6"/>
      <c r="G47" s="6"/>
      <c r="H47" s="44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ht="15.75" customHeight="1">
      <c r="A48" s="6"/>
      <c r="B48" s="6"/>
      <c r="C48" s="6"/>
      <c r="D48" s="6"/>
      <c r="E48" s="6"/>
      <c r="F48" s="6"/>
      <c r="G48" s="6"/>
      <c r="H48" s="44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ht="15.75" customHeight="1">
      <c r="A49" s="6"/>
      <c r="B49" s="6"/>
      <c r="C49" s="6"/>
      <c r="D49" s="6"/>
      <c r="E49" s="6"/>
      <c r="F49" s="6"/>
      <c r="G49" s="6"/>
      <c r="H49" s="44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ht="15.75" customHeight="1">
      <c r="A50" s="6"/>
      <c r="B50" s="6"/>
      <c r="C50" s="6"/>
      <c r="D50" s="6"/>
      <c r="E50" s="6"/>
      <c r="F50" s="6"/>
      <c r="G50" s="6"/>
      <c r="H50" s="44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15.75" customHeight="1">
      <c r="A51" s="6"/>
      <c r="B51" s="6"/>
      <c r="C51" s="6"/>
      <c r="D51" s="6"/>
      <c r="E51" s="6"/>
      <c r="F51" s="6"/>
      <c r="G51" s="6"/>
      <c r="H51" s="44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ht="15.75" customHeight="1">
      <c r="A52" s="6"/>
      <c r="B52" s="6"/>
      <c r="C52" s="6"/>
      <c r="D52" s="6"/>
      <c r="E52" s="6"/>
      <c r="F52" s="6"/>
      <c r="G52" s="6"/>
      <c r="H52" s="44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ht="15.75" customHeight="1">
      <c r="A53" s="6"/>
      <c r="B53" s="6"/>
      <c r="C53" s="6"/>
      <c r="D53" s="6"/>
      <c r="E53" s="6"/>
      <c r="F53" s="6"/>
      <c r="G53" s="6"/>
      <c r="H53" s="44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ht="15.75" customHeight="1">
      <c r="A54" s="6"/>
      <c r="B54" s="6"/>
      <c r="C54" s="6"/>
      <c r="D54" s="6"/>
      <c r="E54" s="6"/>
      <c r="F54" s="6"/>
      <c r="G54" s="6"/>
      <c r="H54" s="44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15.75" customHeight="1">
      <c r="A55" s="6"/>
      <c r="B55" s="6"/>
      <c r="C55" s="6"/>
      <c r="D55" s="6"/>
      <c r="E55" s="6"/>
      <c r="F55" s="6"/>
      <c r="G55" s="6"/>
      <c r="H55" s="44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ht="15.75" customHeight="1">
      <c r="A56" s="6"/>
      <c r="B56" s="6"/>
      <c r="C56" s="6"/>
      <c r="D56" s="6"/>
      <c r="E56" s="6"/>
      <c r="F56" s="6"/>
      <c r="G56" s="6"/>
      <c r="H56" s="44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ht="15.75" customHeight="1">
      <c r="A57" s="6"/>
      <c r="B57" s="6"/>
      <c r="C57" s="6"/>
      <c r="D57" s="6"/>
      <c r="E57" s="6"/>
      <c r="F57" s="6"/>
      <c r="G57" s="6"/>
      <c r="H57" s="44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ht="15.75" customHeight="1">
      <c r="A58" s="6"/>
      <c r="B58" s="6"/>
      <c r="C58" s="6"/>
      <c r="D58" s="6"/>
      <c r="E58" s="6"/>
      <c r="F58" s="6"/>
      <c r="G58" s="6"/>
      <c r="H58" s="44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15.75" customHeight="1">
      <c r="A59" s="6"/>
      <c r="B59" s="6"/>
      <c r="C59" s="6"/>
      <c r="D59" s="6"/>
      <c r="E59" s="6"/>
      <c r="F59" s="6"/>
      <c r="G59" s="6"/>
      <c r="H59" s="448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ht="15.75" customHeight="1">
      <c r="A60" s="6"/>
      <c r="B60" s="6"/>
      <c r="C60" s="6"/>
      <c r="D60" s="6"/>
      <c r="E60" s="6"/>
      <c r="F60" s="6"/>
      <c r="G60" s="6"/>
      <c r="H60" s="44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ht="15.75" customHeight="1">
      <c r="A61" s="6"/>
      <c r="B61" s="6"/>
      <c r="C61" s="6"/>
      <c r="D61" s="6"/>
      <c r="E61" s="6"/>
      <c r="F61" s="6"/>
      <c r="G61" s="6"/>
      <c r="H61" s="44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ht="15.75" customHeight="1">
      <c r="A62" s="6"/>
      <c r="B62" s="6"/>
      <c r="C62" s="6"/>
      <c r="D62" s="6"/>
      <c r="E62" s="6"/>
      <c r="F62" s="6"/>
      <c r="G62" s="6"/>
      <c r="H62" s="44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ht="15.75" customHeight="1">
      <c r="A63" s="6"/>
      <c r="B63" s="6"/>
      <c r="C63" s="6"/>
      <c r="D63" s="6"/>
      <c r="E63" s="6"/>
      <c r="F63" s="6"/>
      <c r="G63" s="6"/>
      <c r="H63" s="44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ht="15.75" customHeight="1">
      <c r="A64" s="6"/>
      <c r="B64" s="6"/>
      <c r="C64" s="6"/>
      <c r="D64" s="6"/>
      <c r="E64" s="6"/>
      <c r="F64" s="6"/>
      <c r="G64" s="6"/>
      <c r="H64" s="44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ht="15.75" customHeight="1">
      <c r="A65" s="6"/>
      <c r="B65" s="6"/>
      <c r="C65" s="6"/>
      <c r="D65" s="6"/>
      <c r="E65" s="6"/>
      <c r="F65" s="6"/>
      <c r="G65" s="6"/>
      <c r="H65" s="44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ht="15.75" customHeight="1">
      <c r="A66" s="6"/>
      <c r="B66" s="6"/>
      <c r="C66" s="6"/>
      <c r="D66" s="6"/>
      <c r="E66" s="6"/>
      <c r="F66" s="6"/>
      <c r="G66" s="6"/>
      <c r="H66" s="448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ht="15.75" customHeight="1">
      <c r="A67" s="6"/>
      <c r="B67" s="6"/>
      <c r="C67" s="6"/>
      <c r="D67" s="6"/>
      <c r="E67" s="6"/>
      <c r="F67" s="6"/>
      <c r="G67" s="6"/>
      <c r="H67" s="44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ht="15.75" customHeight="1">
      <c r="A68" s="6"/>
      <c r="B68" s="6"/>
      <c r="C68" s="6"/>
      <c r="D68" s="6"/>
      <c r="E68" s="6"/>
      <c r="F68" s="6"/>
      <c r="G68" s="6"/>
      <c r="H68" s="44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ht="15.75" customHeight="1">
      <c r="A69" s="6"/>
      <c r="B69" s="6"/>
      <c r="C69" s="6"/>
      <c r="D69" s="6"/>
      <c r="E69" s="6"/>
      <c r="F69" s="6"/>
      <c r="G69" s="6"/>
      <c r="H69" s="44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ht="15.75" customHeight="1">
      <c r="A70" s="6"/>
      <c r="B70" s="6"/>
      <c r="C70" s="6"/>
      <c r="D70" s="6"/>
      <c r="E70" s="6"/>
      <c r="F70" s="6"/>
      <c r="G70" s="6"/>
      <c r="H70" s="448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ht="15.75" customHeight="1">
      <c r="A71" s="6"/>
      <c r="B71" s="6"/>
      <c r="C71" s="6"/>
      <c r="D71" s="6"/>
      <c r="E71" s="6"/>
      <c r="F71" s="6"/>
      <c r="G71" s="6"/>
      <c r="H71" s="44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ht="15.75" customHeight="1">
      <c r="A72" s="6"/>
      <c r="B72" s="6"/>
      <c r="C72" s="6"/>
      <c r="D72" s="6"/>
      <c r="E72" s="6"/>
      <c r="F72" s="6"/>
      <c r="G72" s="6"/>
      <c r="H72" s="448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15.75" customHeight="1">
      <c r="A73" s="6"/>
      <c r="B73" s="6"/>
      <c r="C73" s="6"/>
      <c r="D73" s="6"/>
      <c r="E73" s="6"/>
      <c r="F73" s="6"/>
      <c r="G73" s="6"/>
      <c r="H73" s="44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ht="15.75" customHeight="1">
      <c r="A74" s="6"/>
      <c r="B74" s="6"/>
      <c r="C74" s="6"/>
      <c r="D74" s="6"/>
      <c r="E74" s="6"/>
      <c r="F74" s="6"/>
      <c r="G74" s="6"/>
      <c r="H74" s="44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ht="15.75" customHeight="1">
      <c r="A75" s="6"/>
      <c r="B75" s="6"/>
      <c r="C75" s="6"/>
      <c r="D75" s="6"/>
      <c r="E75" s="6"/>
      <c r="F75" s="6"/>
      <c r="G75" s="6"/>
      <c r="H75" s="44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ht="15.75" customHeight="1">
      <c r="A76" s="6"/>
      <c r="B76" s="6"/>
      <c r="C76" s="6"/>
      <c r="D76" s="6"/>
      <c r="E76" s="6"/>
      <c r="F76" s="6"/>
      <c r="G76" s="6"/>
      <c r="H76" s="44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15.75" customHeight="1">
      <c r="A77" s="6"/>
      <c r="B77" s="6"/>
      <c r="C77" s="6"/>
      <c r="D77" s="6"/>
      <c r="E77" s="6"/>
      <c r="F77" s="6"/>
      <c r="G77" s="6"/>
      <c r="H77" s="44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ht="15.75" customHeight="1">
      <c r="A78" s="6"/>
      <c r="B78" s="6"/>
      <c r="C78" s="6"/>
      <c r="D78" s="6"/>
      <c r="E78" s="6"/>
      <c r="F78" s="6"/>
      <c r="G78" s="6"/>
      <c r="H78" s="44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ht="15.75" customHeight="1">
      <c r="A79" s="6"/>
      <c r="B79" s="6"/>
      <c r="C79" s="6"/>
      <c r="D79" s="6"/>
      <c r="E79" s="6"/>
      <c r="F79" s="6"/>
      <c r="G79" s="6"/>
      <c r="H79" s="44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ht="15.75" customHeight="1">
      <c r="A80" s="6"/>
      <c r="B80" s="6"/>
      <c r="C80" s="6"/>
      <c r="D80" s="6"/>
      <c r="E80" s="6"/>
      <c r="F80" s="6"/>
      <c r="G80" s="6"/>
      <c r="H80" s="44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15.75" customHeight="1">
      <c r="A81" s="6"/>
      <c r="B81" s="6"/>
      <c r="C81" s="6"/>
      <c r="D81" s="6"/>
      <c r="E81" s="6"/>
      <c r="F81" s="6"/>
      <c r="G81" s="6"/>
      <c r="H81" s="44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ht="15.75" customHeight="1">
      <c r="A82" s="6"/>
      <c r="B82" s="6"/>
      <c r="C82" s="6"/>
      <c r="D82" s="6"/>
      <c r="E82" s="6"/>
      <c r="F82" s="6"/>
      <c r="G82" s="6"/>
      <c r="H82" s="44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15.75" customHeight="1">
      <c r="A83" s="6"/>
      <c r="B83" s="6"/>
      <c r="C83" s="6"/>
      <c r="D83" s="6"/>
      <c r="E83" s="6"/>
      <c r="F83" s="6"/>
      <c r="G83" s="6"/>
      <c r="H83" s="44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ht="15.75" customHeight="1">
      <c r="A84" s="6"/>
      <c r="B84" s="6"/>
      <c r="C84" s="6"/>
      <c r="D84" s="6"/>
      <c r="E84" s="6"/>
      <c r="F84" s="6"/>
      <c r="G84" s="6"/>
      <c r="H84" s="44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ht="15.75" customHeight="1">
      <c r="A85" s="6"/>
      <c r="B85" s="6"/>
      <c r="C85" s="6"/>
      <c r="D85" s="6"/>
      <c r="E85" s="6"/>
      <c r="F85" s="6"/>
      <c r="G85" s="6"/>
      <c r="H85" s="44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ht="15.75" customHeight="1">
      <c r="A86" s="6"/>
      <c r="B86" s="6"/>
      <c r="C86" s="6"/>
      <c r="D86" s="6"/>
      <c r="E86" s="6"/>
      <c r="F86" s="6"/>
      <c r="G86" s="6"/>
      <c r="H86" s="44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15.75" customHeight="1">
      <c r="A87" s="6"/>
      <c r="B87" s="6"/>
      <c r="C87" s="6"/>
      <c r="D87" s="6"/>
      <c r="E87" s="6"/>
      <c r="F87" s="6"/>
      <c r="G87" s="6"/>
      <c r="H87" s="44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ht="15.75" customHeight="1">
      <c r="A88" s="6"/>
      <c r="B88" s="6"/>
      <c r="C88" s="6"/>
      <c r="D88" s="6"/>
      <c r="E88" s="6"/>
      <c r="F88" s="6"/>
      <c r="G88" s="6"/>
      <c r="H88" s="44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ht="15.75" customHeight="1">
      <c r="A89" s="6"/>
      <c r="B89" s="6"/>
      <c r="C89" s="6"/>
      <c r="D89" s="6"/>
      <c r="E89" s="6"/>
      <c r="F89" s="6"/>
      <c r="G89" s="6"/>
      <c r="H89" s="44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15.75" customHeight="1">
      <c r="A90" s="6"/>
      <c r="B90" s="6"/>
      <c r="C90" s="6"/>
      <c r="D90" s="6"/>
      <c r="E90" s="6"/>
      <c r="F90" s="6"/>
      <c r="G90" s="6"/>
      <c r="H90" s="44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ht="15.75" customHeight="1">
      <c r="A91" s="6"/>
      <c r="B91" s="6"/>
      <c r="C91" s="6"/>
      <c r="D91" s="6"/>
      <c r="E91" s="6"/>
      <c r="F91" s="6"/>
      <c r="G91" s="6"/>
      <c r="H91" s="44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ht="15.75" customHeight="1">
      <c r="A92" s="6"/>
      <c r="B92" s="6"/>
      <c r="C92" s="6"/>
      <c r="D92" s="6"/>
      <c r="E92" s="6"/>
      <c r="F92" s="6"/>
      <c r="G92" s="6"/>
      <c r="H92" s="44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ht="15.75" customHeight="1">
      <c r="A93" s="6"/>
      <c r="B93" s="6"/>
      <c r="C93" s="6"/>
      <c r="D93" s="6"/>
      <c r="E93" s="6"/>
      <c r="F93" s="6"/>
      <c r="G93" s="6"/>
      <c r="H93" s="44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ht="15.75" customHeight="1">
      <c r="A94" s="6"/>
      <c r="B94" s="6"/>
      <c r="C94" s="6"/>
      <c r="D94" s="6"/>
      <c r="E94" s="6"/>
      <c r="F94" s="6"/>
      <c r="G94" s="6"/>
      <c r="H94" s="44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ht="15.75" customHeight="1">
      <c r="A95" s="6"/>
      <c r="B95" s="6"/>
      <c r="C95" s="6"/>
      <c r="D95" s="6"/>
      <c r="E95" s="6"/>
      <c r="F95" s="6"/>
      <c r="G95" s="6"/>
      <c r="H95" s="448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5.75" customHeight="1">
      <c r="A96" s="6"/>
      <c r="B96" s="6"/>
      <c r="C96" s="6"/>
      <c r="D96" s="6"/>
      <c r="E96" s="6"/>
      <c r="F96" s="6"/>
      <c r="G96" s="6"/>
      <c r="H96" s="44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ht="15.75" customHeight="1">
      <c r="A97" s="6"/>
      <c r="B97" s="6"/>
      <c r="C97" s="6"/>
      <c r="D97" s="6"/>
      <c r="E97" s="6"/>
      <c r="F97" s="6"/>
      <c r="G97" s="6"/>
      <c r="H97" s="44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ht="15.75" customHeight="1">
      <c r="A98" s="6"/>
      <c r="B98" s="6"/>
      <c r="C98" s="6"/>
      <c r="D98" s="6"/>
      <c r="E98" s="6"/>
      <c r="F98" s="6"/>
      <c r="G98" s="6"/>
      <c r="H98" s="44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ht="15.75" customHeight="1">
      <c r="A99" s="6"/>
      <c r="B99" s="6"/>
      <c r="C99" s="6"/>
      <c r="D99" s="6"/>
      <c r="E99" s="6"/>
      <c r="F99" s="6"/>
      <c r="G99" s="6"/>
      <c r="H99" s="44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ht="15.75" customHeight="1">
      <c r="A100" s="6"/>
      <c r="B100" s="6"/>
      <c r="C100" s="6"/>
      <c r="D100" s="6"/>
      <c r="E100" s="6"/>
      <c r="F100" s="6"/>
      <c r="G100" s="6"/>
      <c r="H100" s="44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ht="15.75" customHeight="1">
      <c r="A101" s="6"/>
      <c r="B101" s="6"/>
      <c r="C101" s="6"/>
      <c r="D101" s="6"/>
      <c r="E101" s="6"/>
      <c r="F101" s="6"/>
      <c r="G101" s="6"/>
      <c r="H101" s="44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ht="15.75" customHeight="1">
      <c r="A102" s="6"/>
      <c r="B102" s="6"/>
      <c r="C102" s="6"/>
      <c r="D102" s="6"/>
      <c r="E102" s="6"/>
      <c r="F102" s="6"/>
      <c r="G102" s="6"/>
      <c r="H102" s="44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ht="15.75" customHeight="1">
      <c r="A103" s="6"/>
      <c r="B103" s="6"/>
      <c r="C103" s="6"/>
      <c r="D103" s="6"/>
      <c r="E103" s="6"/>
      <c r="F103" s="6"/>
      <c r="G103" s="6"/>
      <c r="H103" s="44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ht="15.75" customHeight="1">
      <c r="A104" s="6"/>
      <c r="B104" s="6"/>
      <c r="C104" s="6"/>
      <c r="D104" s="6"/>
      <c r="E104" s="6"/>
      <c r="F104" s="6"/>
      <c r="G104" s="6"/>
      <c r="H104" s="44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ht="15.75" customHeight="1">
      <c r="A105" s="6"/>
      <c r="B105" s="6"/>
      <c r="C105" s="6"/>
      <c r="D105" s="6"/>
      <c r="E105" s="6"/>
      <c r="F105" s="6"/>
      <c r="G105" s="6"/>
      <c r="H105" s="44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ht="15.75" customHeight="1">
      <c r="A106" s="6"/>
      <c r="B106" s="6"/>
      <c r="C106" s="6"/>
      <c r="D106" s="6"/>
      <c r="E106" s="6"/>
      <c r="F106" s="6"/>
      <c r="G106" s="6"/>
      <c r="H106" s="44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ht="15.75" customHeight="1">
      <c r="A107" s="6"/>
      <c r="B107" s="6"/>
      <c r="C107" s="6"/>
      <c r="D107" s="6"/>
      <c r="E107" s="6"/>
      <c r="F107" s="6"/>
      <c r="G107" s="6"/>
      <c r="H107" s="44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ht="15.75" customHeight="1">
      <c r="A108" s="6"/>
      <c r="B108" s="6"/>
      <c r="C108" s="6"/>
      <c r="D108" s="6"/>
      <c r="E108" s="6"/>
      <c r="F108" s="6"/>
      <c r="G108" s="6"/>
      <c r="H108" s="44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ht="15.75" customHeight="1">
      <c r="A109" s="6"/>
      <c r="B109" s="6"/>
      <c r="C109" s="6"/>
      <c r="D109" s="6"/>
      <c r="E109" s="6"/>
      <c r="F109" s="6"/>
      <c r="G109" s="6"/>
      <c r="H109" s="44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15.75" customHeight="1">
      <c r="A110" s="6"/>
      <c r="B110" s="6"/>
      <c r="C110" s="6"/>
      <c r="D110" s="6"/>
      <c r="E110" s="6"/>
      <c r="F110" s="6"/>
      <c r="G110" s="6"/>
      <c r="H110" s="44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ht="15.75" customHeight="1">
      <c r="A111" s="6"/>
      <c r="B111" s="6"/>
      <c r="C111" s="6"/>
      <c r="D111" s="6"/>
      <c r="E111" s="6"/>
      <c r="F111" s="6"/>
      <c r="G111" s="6"/>
      <c r="H111" s="44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ht="15.75" customHeight="1">
      <c r="A112" s="6"/>
      <c r="B112" s="6"/>
      <c r="C112" s="6"/>
      <c r="D112" s="6"/>
      <c r="E112" s="6"/>
      <c r="F112" s="6"/>
      <c r="G112" s="6"/>
      <c r="H112" s="44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ht="15.75" customHeight="1">
      <c r="A113" s="6"/>
      <c r="B113" s="6"/>
      <c r="C113" s="6"/>
      <c r="D113" s="6"/>
      <c r="E113" s="6"/>
      <c r="F113" s="6"/>
      <c r="G113" s="6"/>
      <c r="H113" s="44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ht="15.75" customHeight="1">
      <c r="A114" s="6"/>
      <c r="B114" s="6"/>
      <c r="C114" s="6"/>
      <c r="D114" s="6"/>
      <c r="E114" s="6"/>
      <c r="F114" s="6"/>
      <c r="G114" s="6"/>
      <c r="H114" s="44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ht="15.75" customHeight="1">
      <c r="A115" s="6"/>
      <c r="B115" s="6"/>
      <c r="C115" s="6"/>
      <c r="D115" s="6"/>
      <c r="E115" s="6"/>
      <c r="F115" s="6"/>
      <c r="G115" s="6"/>
      <c r="H115" s="44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ht="15.75" customHeight="1">
      <c r="A116" s="6"/>
      <c r="B116" s="6"/>
      <c r="C116" s="6"/>
      <c r="D116" s="6"/>
      <c r="E116" s="6"/>
      <c r="F116" s="6"/>
      <c r="G116" s="6"/>
      <c r="H116" s="44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ht="15.75" customHeight="1">
      <c r="A117" s="6"/>
      <c r="B117" s="6"/>
      <c r="C117" s="6"/>
      <c r="D117" s="6"/>
      <c r="E117" s="6"/>
      <c r="F117" s="6"/>
      <c r="G117" s="6"/>
      <c r="H117" s="44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ht="15.75" customHeight="1">
      <c r="A118" s="6"/>
      <c r="B118" s="6"/>
      <c r="C118" s="6"/>
      <c r="D118" s="6"/>
      <c r="E118" s="6"/>
      <c r="F118" s="6"/>
      <c r="G118" s="6"/>
      <c r="H118" s="44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15.75" customHeight="1">
      <c r="A119" s="6"/>
      <c r="B119" s="6"/>
      <c r="C119" s="6"/>
      <c r="D119" s="6"/>
      <c r="E119" s="6"/>
      <c r="F119" s="6"/>
      <c r="G119" s="6"/>
      <c r="H119" s="44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ht="15.75" customHeight="1">
      <c r="A120" s="6"/>
      <c r="B120" s="6"/>
      <c r="C120" s="6"/>
      <c r="D120" s="6"/>
      <c r="E120" s="6"/>
      <c r="F120" s="6"/>
      <c r="G120" s="6"/>
      <c r="H120" s="44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ht="15.75" customHeight="1">
      <c r="A121" s="6"/>
      <c r="B121" s="6"/>
      <c r="C121" s="6"/>
      <c r="D121" s="6"/>
      <c r="E121" s="6"/>
      <c r="F121" s="6"/>
      <c r="G121" s="6"/>
      <c r="H121" s="44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ht="15.75" customHeight="1">
      <c r="A122" s="6"/>
      <c r="B122" s="6"/>
      <c r="C122" s="6"/>
      <c r="D122" s="6"/>
      <c r="E122" s="6"/>
      <c r="F122" s="6"/>
      <c r="G122" s="6"/>
      <c r="H122" s="44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15.75" customHeight="1">
      <c r="A123" s="6"/>
      <c r="B123" s="6"/>
      <c r="C123" s="6"/>
      <c r="D123" s="6"/>
      <c r="E123" s="6"/>
      <c r="F123" s="6"/>
      <c r="G123" s="6"/>
      <c r="H123" s="44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ht="15.75" customHeight="1">
      <c r="A124" s="6"/>
      <c r="B124" s="6"/>
      <c r="C124" s="6"/>
      <c r="D124" s="6"/>
      <c r="E124" s="6"/>
      <c r="F124" s="6"/>
      <c r="G124" s="6"/>
      <c r="H124" s="44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ht="15.75" customHeight="1">
      <c r="A125" s="6"/>
      <c r="B125" s="6"/>
      <c r="C125" s="6"/>
      <c r="D125" s="6"/>
      <c r="E125" s="6"/>
      <c r="F125" s="6"/>
      <c r="G125" s="6"/>
      <c r="H125" s="44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ht="15.75" customHeight="1">
      <c r="A126" s="6"/>
      <c r="B126" s="6"/>
      <c r="C126" s="6"/>
      <c r="D126" s="6"/>
      <c r="E126" s="6"/>
      <c r="F126" s="6"/>
      <c r="G126" s="6"/>
      <c r="H126" s="44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15.75" customHeight="1">
      <c r="A127" s="6"/>
      <c r="B127" s="6"/>
      <c r="C127" s="6"/>
      <c r="D127" s="6"/>
      <c r="E127" s="6"/>
      <c r="F127" s="6"/>
      <c r="G127" s="6"/>
      <c r="H127" s="44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ht="15.75" customHeight="1">
      <c r="A128" s="6"/>
      <c r="B128" s="6"/>
      <c r="C128" s="6"/>
      <c r="D128" s="6"/>
      <c r="E128" s="6"/>
      <c r="F128" s="6"/>
      <c r="G128" s="6"/>
      <c r="H128" s="44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ht="15.75" customHeight="1">
      <c r="A129" s="6"/>
      <c r="B129" s="6"/>
      <c r="C129" s="6"/>
      <c r="D129" s="6"/>
      <c r="E129" s="6"/>
      <c r="F129" s="6"/>
      <c r="G129" s="6"/>
      <c r="H129" s="44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ht="15.75" customHeight="1">
      <c r="A130" s="6"/>
      <c r="B130" s="6"/>
      <c r="C130" s="6"/>
      <c r="D130" s="6"/>
      <c r="E130" s="6"/>
      <c r="F130" s="6"/>
      <c r="G130" s="6"/>
      <c r="H130" s="44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15.75" customHeight="1">
      <c r="A131" s="6"/>
      <c r="B131" s="6"/>
      <c r="C131" s="6"/>
      <c r="D131" s="6"/>
      <c r="E131" s="6"/>
      <c r="F131" s="6"/>
      <c r="G131" s="6"/>
      <c r="H131" s="44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ht="15.75" customHeight="1">
      <c r="A132" s="6"/>
      <c r="B132" s="6"/>
      <c r="C132" s="6"/>
      <c r="D132" s="6"/>
      <c r="E132" s="6"/>
      <c r="F132" s="6"/>
      <c r="G132" s="6"/>
      <c r="H132" s="44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ht="15.75" customHeight="1">
      <c r="A133" s="6"/>
      <c r="B133" s="6"/>
      <c r="C133" s="6"/>
      <c r="D133" s="6"/>
      <c r="E133" s="6"/>
      <c r="F133" s="6"/>
      <c r="G133" s="6"/>
      <c r="H133" s="44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5.75" customHeight="1">
      <c r="A134" s="6"/>
      <c r="B134" s="6"/>
      <c r="C134" s="6"/>
      <c r="D134" s="6"/>
      <c r="E134" s="6"/>
      <c r="F134" s="6"/>
      <c r="G134" s="6"/>
      <c r="H134" s="44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15.75" customHeight="1">
      <c r="A135" s="6"/>
      <c r="B135" s="6"/>
      <c r="C135" s="6"/>
      <c r="D135" s="6"/>
      <c r="E135" s="6"/>
      <c r="F135" s="6"/>
      <c r="G135" s="6"/>
      <c r="H135" s="44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ht="15.75" customHeight="1">
      <c r="A136" s="6"/>
      <c r="B136" s="6"/>
      <c r="C136" s="6"/>
      <c r="D136" s="6"/>
      <c r="E136" s="6"/>
      <c r="F136" s="6"/>
      <c r="G136" s="6"/>
      <c r="H136" s="44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ht="15.75" customHeight="1">
      <c r="A137" s="6"/>
      <c r="B137" s="6"/>
      <c r="C137" s="6"/>
      <c r="D137" s="6"/>
      <c r="E137" s="6"/>
      <c r="F137" s="6"/>
      <c r="G137" s="6"/>
      <c r="H137" s="44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ht="15.75" customHeight="1">
      <c r="A138" s="6"/>
      <c r="B138" s="6"/>
      <c r="C138" s="6"/>
      <c r="D138" s="6"/>
      <c r="E138" s="6"/>
      <c r="F138" s="6"/>
      <c r="G138" s="6"/>
      <c r="H138" s="448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15.75" customHeight="1">
      <c r="A139" s="6"/>
      <c r="B139" s="6"/>
      <c r="C139" s="6"/>
      <c r="D139" s="6"/>
      <c r="E139" s="6"/>
      <c r="F139" s="6"/>
      <c r="G139" s="6"/>
      <c r="H139" s="44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ht="15.75" customHeight="1">
      <c r="A140" s="6"/>
      <c r="B140" s="6"/>
      <c r="C140" s="6"/>
      <c r="D140" s="6"/>
      <c r="E140" s="6"/>
      <c r="F140" s="6"/>
      <c r="G140" s="6"/>
      <c r="H140" s="44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ht="15.75" customHeight="1">
      <c r="A141" s="6"/>
      <c r="B141" s="6"/>
      <c r="C141" s="6"/>
      <c r="D141" s="6"/>
      <c r="E141" s="6"/>
      <c r="F141" s="6"/>
      <c r="G141" s="6"/>
      <c r="H141" s="44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ht="15.75" customHeight="1">
      <c r="A142" s="6"/>
      <c r="B142" s="6"/>
      <c r="C142" s="6"/>
      <c r="D142" s="6"/>
      <c r="E142" s="6"/>
      <c r="F142" s="6"/>
      <c r="G142" s="6"/>
      <c r="H142" s="448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15.75" customHeight="1">
      <c r="A143" s="6"/>
      <c r="B143" s="6"/>
      <c r="C143" s="6"/>
      <c r="D143" s="6"/>
      <c r="E143" s="6"/>
      <c r="F143" s="6"/>
      <c r="G143" s="6"/>
      <c r="H143" s="44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ht="15.75" customHeight="1">
      <c r="A144" s="6"/>
      <c r="B144" s="6"/>
      <c r="C144" s="6"/>
      <c r="D144" s="6"/>
      <c r="E144" s="6"/>
      <c r="F144" s="6"/>
      <c r="G144" s="6"/>
      <c r="H144" s="448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ht="15.75" customHeight="1">
      <c r="A145" s="6"/>
      <c r="B145" s="6"/>
      <c r="C145" s="6"/>
      <c r="D145" s="6"/>
      <c r="E145" s="6"/>
      <c r="F145" s="6"/>
      <c r="G145" s="6"/>
      <c r="H145" s="448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ht="15.75" customHeight="1">
      <c r="A146" s="6"/>
      <c r="B146" s="6"/>
      <c r="C146" s="6"/>
      <c r="D146" s="6"/>
      <c r="E146" s="6"/>
      <c r="F146" s="6"/>
      <c r="G146" s="6"/>
      <c r="H146" s="448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15.75" customHeight="1">
      <c r="A147" s="6"/>
      <c r="B147" s="6"/>
      <c r="C147" s="6"/>
      <c r="D147" s="6"/>
      <c r="E147" s="6"/>
      <c r="F147" s="6"/>
      <c r="G147" s="6"/>
      <c r="H147" s="448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ht="15.75" customHeight="1">
      <c r="A148" s="6"/>
      <c r="B148" s="6"/>
      <c r="C148" s="6"/>
      <c r="D148" s="6"/>
      <c r="E148" s="6"/>
      <c r="F148" s="6"/>
      <c r="G148" s="6"/>
      <c r="H148" s="448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ht="15.75" customHeight="1">
      <c r="A149" s="6"/>
      <c r="B149" s="6"/>
      <c r="C149" s="6"/>
      <c r="D149" s="6"/>
      <c r="E149" s="6"/>
      <c r="F149" s="6"/>
      <c r="G149" s="6"/>
      <c r="H149" s="448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5.75" customHeight="1">
      <c r="A150" s="6"/>
      <c r="B150" s="6"/>
      <c r="C150" s="6"/>
      <c r="D150" s="6"/>
      <c r="E150" s="6"/>
      <c r="F150" s="6"/>
      <c r="G150" s="6"/>
      <c r="H150" s="448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15.75" customHeight="1">
      <c r="A151" s="6"/>
      <c r="B151" s="6"/>
      <c r="C151" s="6"/>
      <c r="D151" s="6"/>
      <c r="E151" s="6"/>
      <c r="F151" s="6"/>
      <c r="G151" s="6"/>
      <c r="H151" s="448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ht="15.75" customHeight="1">
      <c r="A152" s="6"/>
      <c r="B152" s="6"/>
      <c r="C152" s="6"/>
      <c r="D152" s="6"/>
      <c r="E152" s="6"/>
      <c r="F152" s="6"/>
      <c r="G152" s="6"/>
      <c r="H152" s="44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ht="15.75" customHeight="1">
      <c r="A153" s="6"/>
      <c r="B153" s="6"/>
      <c r="C153" s="6"/>
      <c r="D153" s="6"/>
      <c r="E153" s="6"/>
      <c r="F153" s="6"/>
      <c r="G153" s="6"/>
      <c r="H153" s="44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ht="15.75" customHeight="1">
      <c r="A154" s="6"/>
      <c r="B154" s="6"/>
      <c r="C154" s="6"/>
      <c r="D154" s="6"/>
      <c r="E154" s="6"/>
      <c r="F154" s="6"/>
      <c r="G154" s="6"/>
      <c r="H154" s="448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ht="15.75" customHeight="1">
      <c r="A155" s="6"/>
      <c r="B155" s="6"/>
      <c r="C155" s="6"/>
      <c r="D155" s="6"/>
      <c r="E155" s="6"/>
      <c r="F155" s="6"/>
      <c r="G155" s="6"/>
      <c r="H155" s="448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ht="15.75" customHeight="1">
      <c r="A156" s="6"/>
      <c r="B156" s="6"/>
      <c r="C156" s="6"/>
      <c r="D156" s="6"/>
      <c r="E156" s="6"/>
      <c r="F156" s="6"/>
      <c r="G156" s="6"/>
      <c r="H156" s="448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ht="15.75" customHeight="1">
      <c r="A157" s="6"/>
      <c r="B157" s="6"/>
      <c r="C157" s="6"/>
      <c r="D157" s="6"/>
      <c r="E157" s="6"/>
      <c r="F157" s="6"/>
      <c r="G157" s="6"/>
      <c r="H157" s="448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ht="15.75" customHeight="1">
      <c r="A158" s="6"/>
      <c r="B158" s="6"/>
      <c r="C158" s="6"/>
      <c r="D158" s="6"/>
      <c r="E158" s="6"/>
      <c r="F158" s="6"/>
      <c r="G158" s="6"/>
      <c r="H158" s="448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ht="15.75" customHeight="1">
      <c r="A159" s="6"/>
      <c r="B159" s="6"/>
      <c r="C159" s="6"/>
      <c r="D159" s="6"/>
      <c r="E159" s="6"/>
      <c r="F159" s="6"/>
      <c r="G159" s="6"/>
      <c r="H159" s="448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ht="15.75" customHeight="1">
      <c r="A160" s="6"/>
      <c r="B160" s="6"/>
      <c r="C160" s="6"/>
      <c r="D160" s="6"/>
      <c r="E160" s="6"/>
      <c r="F160" s="6"/>
      <c r="G160" s="6"/>
      <c r="H160" s="448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ht="15.75" customHeight="1">
      <c r="A161" s="6"/>
      <c r="B161" s="6"/>
      <c r="C161" s="6"/>
      <c r="D161" s="6"/>
      <c r="E161" s="6"/>
      <c r="F161" s="6"/>
      <c r="G161" s="6"/>
      <c r="H161" s="448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ht="15.75" customHeight="1">
      <c r="A162" s="6"/>
      <c r="B162" s="6"/>
      <c r="C162" s="6"/>
      <c r="D162" s="6"/>
      <c r="E162" s="6"/>
      <c r="F162" s="6"/>
      <c r="G162" s="6"/>
      <c r="H162" s="448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15.75" customHeight="1">
      <c r="A163" s="6"/>
      <c r="B163" s="6"/>
      <c r="C163" s="6"/>
      <c r="D163" s="6"/>
      <c r="E163" s="6"/>
      <c r="F163" s="6"/>
      <c r="G163" s="6"/>
      <c r="H163" s="448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ht="15.75" customHeight="1">
      <c r="A164" s="6"/>
      <c r="B164" s="6"/>
      <c r="C164" s="6"/>
      <c r="D164" s="6"/>
      <c r="E164" s="6"/>
      <c r="F164" s="6"/>
      <c r="G164" s="6"/>
      <c r="H164" s="448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ht="15.75" customHeight="1">
      <c r="A165" s="6"/>
      <c r="B165" s="6"/>
      <c r="C165" s="6"/>
      <c r="D165" s="6"/>
      <c r="E165" s="6"/>
      <c r="F165" s="6"/>
      <c r="G165" s="6"/>
      <c r="H165" s="448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ht="15.75" customHeight="1">
      <c r="A166" s="6"/>
      <c r="B166" s="6"/>
      <c r="C166" s="6"/>
      <c r="D166" s="6"/>
      <c r="E166" s="6"/>
      <c r="F166" s="6"/>
      <c r="G166" s="6"/>
      <c r="H166" s="448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ht="15.75" customHeight="1">
      <c r="A167" s="6"/>
      <c r="B167" s="6"/>
      <c r="C167" s="6"/>
      <c r="D167" s="6"/>
      <c r="E167" s="6"/>
      <c r="F167" s="6"/>
      <c r="G167" s="6"/>
      <c r="H167" s="448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ht="15.75" customHeight="1">
      <c r="A168" s="6"/>
      <c r="B168" s="6"/>
      <c r="C168" s="6"/>
      <c r="D168" s="6"/>
      <c r="E168" s="6"/>
      <c r="F168" s="6"/>
      <c r="G168" s="6"/>
      <c r="H168" s="448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ht="15.75" customHeight="1">
      <c r="A169" s="6"/>
      <c r="B169" s="6"/>
      <c r="C169" s="6"/>
      <c r="D169" s="6"/>
      <c r="E169" s="6"/>
      <c r="F169" s="6"/>
      <c r="G169" s="6"/>
      <c r="H169" s="448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ht="15.75" customHeight="1">
      <c r="A170" s="6"/>
      <c r="B170" s="6"/>
      <c r="C170" s="6"/>
      <c r="D170" s="6"/>
      <c r="E170" s="6"/>
      <c r="F170" s="6"/>
      <c r="G170" s="6"/>
      <c r="H170" s="448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ht="15.75" customHeight="1">
      <c r="A171" s="6"/>
      <c r="B171" s="6"/>
      <c r="C171" s="6"/>
      <c r="D171" s="6"/>
      <c r="E171" s="6"/>
      <c r="F171" s="6"/>
      <c r="G171" s="6"/>
      <c r="H171" s="448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ht="15.75" customHeight="1">
      <c r="A172" s="6"/>
      <c r="B172" s="6"/>
      <c r="C172" s="6"/>
      <c r="D172" s="6"/>
      <c r="E172" s="6"/>
      <c r="F172" s="6"/>
      <c r="G172" s="6"/>
      <c r="H172" s="448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ht="15.75" customHeight="1">
      <c r="A173" s="6"/>
      <c r="B173" s="6"/>
      <c r="C173" s="6"/>
      <c r="D173" s="6"/>
      <c r="E173" s="6"/>
      <c r="F173" s="6"/>
      <c r="G173" s="6"/>
      <c r="H173" s="448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ht="15.75" customHeight="1">
      <c r="A174" s="6"/>
      <c r="B174" s="6"/>
      <c r="C174" s="6"/>
      <c r="D174" s="6"/>
      <c r="E174" s="6"/>
      <c r="F174" s="6"/>
      <c r="G174" s="6"/>
      <c r="H174" s="448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ht="15.75" customHeight="1">
      <c r="A175" s="6"/>
      <c r="B175" s="6"/>
      <c r="C175" s="6"/>
      <c r="D175" s="6"/>
      <c r="E175" s="6"/>
      <c r="F175" s="6"/>
      <c r="G175" s="6"/>
      <c r="H175" s="448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ht="15.75" customHeight="1">
      <c r="A176" s="6"/>
      <c r="B176" s="6"/>
      <c r="C176" s="6"/>
      <c r="D176" s="6"/>
      <c r="E176" s="6"/>
      <c r="F176" s="6"/>
      <c r="G176" s="6"/>
      <c r="H176" s="448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ht="15.75" customHeight="1">
      <c r="A177" s="6"/>
      <c r="B177" s="6"/>
      <c r="C177" s="6"/>
      <c r="D177" s="6"/>
      <c r="E177" s="6"/>
      <c r="F177" s="6"/>
      <c r="G177" s="6"/>
      <c r="H177" s="448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ht="15.75" customHeight="1">
      <c r="A178" s="6"/>
      <c r="B178" s="6"/>
      <c r="C178" s="6"/>
      <c r="D178" s="6"/>
      <c r="E178" s="6"/>
      <c r="F178" s="6"/>
      <c r="G178" s="6"/>
      <c r="H178" s="44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15.75" customHeight="1">
      <c r="A179" s="6"/>
      <c r="B179" s="6"/>
      <c r="C179" s="6"/>
      <c r="D179" s="6"/>
      <c r="E179" s="6"/>
      <c r="F179" s="6"/>
      <c r="G179" s="6"/>
      <c r="H179" s="448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ht="15.75" customHeight="1">
      <c r="A180" s="6"/>
      <c r="B180" s="6"/>
      <c r="C180" s="6"/>
      <c r="D180" s="6"/>
      <c r="E180" s="6"/>
      <c r="F180" s="6"/>
      <c r="G180" s="6"/>
      <c r="H180" s="448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ht="15.75" customHeight="1">
      <c r="A181" s="6"/>
      <c r="B181" s="6"/>
      <c r="C181" s="6"/>
      <c r="D181" s="6"/>
      <c r="E181" s="6"/>
      <c r="F181" s="6"/>
      <c r="G181" s="6"/>
      <c r="H181" s="448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ht="15.75" customHeight="1">
      <c r="A182" s="6"/>
      <c r="B182" s="6"/>
      <c r="C182" s="6"/>
      <c r="D182" s="6"/>
      <c r="E182" s="6"/>
      <c r="F182" s="6"/>
      <c r="G182" s="6"/>
      <c r="H182" s="448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15.75" customHeight="1">
      <c r="A183" s="6"/>
      <c r="B183" s="6"/>
      <c r="C183" s="6"/>
      <c r="D183" s="6"/>
      <c r="E183" s="6"/>
      <c r="F183" s="6"/>
      <c r="G183" s="6"/>
      <c r="H183" s="448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ht="15.75" customHeight="1">
      <c r="A184" s="6"/>
      <c r="B184" s="6"/>
      <c r="C184" s="6"/>
      <c r="D184" s="6"/>
      <c r="E184" s="6"/>
      <c r="F184" s="6"/>
      <c r="G184" s="6"/>
      <c r="H184" s="448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ht="15.75" customHeight="1">
      <c r="A185" s="6"/>
      <c r="B185" s="6"/>
      <c r="C185" s="6"/>
      <c r="D185" s="6"/>
      <c r="E185" s="6"/>
      <c r="F185" s="6"/>
      <c r="G185" s="6"/>
      <c r="H185" s="448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ht="15.75" customHeight="1">
      <c r="A186" s="6"/>
      <c r="B186" s="6"/>
      <c r="C186" s="6"/>
      <c r="D186" s="6"/>
      <c r="E186" s="6"/>
      <c r="F186" s="6"/>
      <c r="G186" s="6"/>
      <c r="H186" s="448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15.75" customHeight="1">
      <c r="A187" s="6"/>
      <c r="B187" s="6"/>
      <c r="C187" s="6"/>
      <c r="D187" s="6"/>
      <c r="E187" s="6"/>
      <c r="F187" s="6"/>
      <c r="G187" s="6"/>
      <c r="H187" s="448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ht="15.75" customHeight="1">
      <c r="A188" s="6"/>
      <c r="B188" s="6"/>
      <c r="C188" s="6"/>
      <c r="D188" s="6"/>
      <c r="E188" s="6"/>
      <c r="F188" s="6"/>
      <c r="G188" s="6"/>
      <c r="H188" s="448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ht="15.75" customHeight="1">
      <c r="A189" s="6"/>
      <c r="B189" s="6"/>
      <c r="C189" s="6"/>
      <c r="D189" s="6"/>
      <c r="E189" s="6"/>
      <c r="F189" s="6"/>
      <c r="G189" s="6"/>
      <c r="H189" s="448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ht="15.75" customHeight="1">
      <c r="A190" s="6"/>
      <c r="B190" s="6"/>
      <c r="C190" s="6"/>
      <c r="D190" s="6"/>
      <c r="E190" s="6"/>
      <c r="F190" s="6"/>
      <c r="G190" s="6"/>
      <c r="H190" s="448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15.75" customHeight="1">
      <c r="A191" s="6"/>
      <c r="B191" s="6"/>
      <c r="C191" s="6"/>
      <c r="D191" s="6"/>
      <c r="E191" s="6"/>
      <c r="F191" s="6"/>
      <c r="G191" s="6"/>
      <c r="H191" s="448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ht="15.75" customHeight="1">
      <c r="A192" s="6"/>
      <c r="B192" s="6"/>
      <c r="C192" s="6"/>
      <c r="D192" s="6"/>
      <c r="E192" s="6"/>
      <c r="F192" s="6"/>
      <c r="G192" s="6"/>
      <c r="H192" s="448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ht="15.75" customHeight="1">
      <c r="A193" s="6"/>
      <c r="B193" s="6"/>
      <c r="C193" s="6"/>
      <c r="D193" s="6"/>
      <c r="E193" s="6"/>
      <c r="F193" s="6"/>
      <c r="G193" s="6"/>
      <c r="H193" s="448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ht="15.75" customHeight="1">
      <c r="A194" s="6"/>
      <c r="B194" s="6"/>
      <c r="C194" s="6"/>
      <c r="D194" s="6"/>
      <c r="E194" s="6"/>
      <c r="F194" s="6"/>
      <c r="G194" s="6"/>
      <c r="H194" s="448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15.75" customHeight="1">
      <c r="A195" s="6"/>
      <c r="B195" s="6"/>
      <c r="C195" s="6"/>
      <c r="D195" s="6"/>
      <c r="E195" s="6"/>
      <c r="F195" s="6"/>
      <c r="G195" s="6"/>
      <c r="H195" s="448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ht="15.75" customHeight="1">
      <c r="A196" s="6"/>
      <c r="B196" s="6"/>
      <c r="C196" s="6"/>
      <c r="D196" s="6"/>
      <c r="E196" s="6"/>
      <c r="F196" s="6"/>
      <c r="G196" s="6"/>
      <c r="H196" s="448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ht="15.75" customHeight="1">
      <c r="A197" s="6"/>
      <c r="B197" s="6"/>
      <c r="C197" s="6"/>
      <c r="D197" s="6"/>
      <c r="E197" s="6"/>
      <c r="F197" s="6"/>
      <c r="G197" s="6"/>
      <c r="H197" s="448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ht="15.75" customHeight="1">
      <c r="A198" s="6"/>
      <c r="B198" s="6"/>
      <c r="C198" s="6"/>
      <c r="D198" s="6"/>
      <c r="E198" s="6"/>
      <c r="F198" s="6"/>
      <c r="G198" s="6"/>
      <c r="H198" s="448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15.75" customHeight="1">
      <c r="A199" s="6"/>
      <c r="B199" s="6"/>
      <c r="C199" s="6"/>
      <c r="D199" s="6"/>
      <c r="E199" s="6"/>
      <c r="F199" s="6"/>
      <c r="G199" s="6"/>
      <c r="H199" s="448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ht="15.75" customHeight="1">
      <c r="A200" s="6"/>
      <c r="B200" s="6"/>
      <c r="C200" s="6"/>
      <c r="D200" s="6"/>
      <c r="E200" s="6"/>
      <c r="F200" s="6"/>
      <c r="G200" s="6"/>
      <c r="H200" s="448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ht="15.75" customHeight="1">
      <c r="A201" s="6"/>
      <c r="B201" s="6"/>
      <c r="C201" s="6"/>
      <c r="D201" s="6"/>
      <c r="E201" s="6"/>
      <c r="F201" s="6"/>
      <c r="G201" s="6"/>
      <c r="H201" s="448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ht="15.75" customHeight="1">
      <c r="A202" s="6"/>
      <c r="B202" s="6"/>
      <c r="C202" s="6"/>
      <c r="D202" s="6"/>
      <c r="E202" s="6"/>
      <c r="F202" s="6"/>
      <c r="G202" s="6"/>
      <c r="H202" s="448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15.75" customHeight="1">
      <c r="A203" s="6"/>
      <c r="B203" s="6"/>
      <c r="C203" s="6"/>
      <c r="D203" s="6"/>
      <c r="E203" s="6"/>
      <c r="F203" s="6"/>
      <c r="G203" s="6"/>
      <c r="H203" s="448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ht="15.75" customHeight="1">
      <c r="A204" s="6"/>
      <c r="B204" s="6"/>
      <c r="C204" s="6"/>
      <c r="D204" s="6"/>
      <c r="E204" s="6"/>
      <c r="F204" s="6"/>
      <c r="G204" s="6"/>
      <c r="H204" s="448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ht="15.75" customHeight="1">
      <c r="A205" s="6"/>
      <c r="B205" s="6"/>
      <c r="C205" s="6"/>
      <c r="D205" s="6"/>
      <c r="E205" s="6"/>
      <c r="F205" s="6"/>
      <c r="G205" s="6"/>
      <c r="H205" s="448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ht="15.75" customHeight="1">
      <c r="A206" s="6"/>
      <c r="B206" s="6"/>
      <c r="C206" s="6"/>
      <c r="D206" s="6"/>
      <c r="E206" s="6"/>
      <c r="F206" s="6"/>
      <c r="G206" s="6"/>
      <c r="H206" s="448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15.75" customHeight="1">
      <c r="A207" s="6"/>
      <c r="B207" s="6"/>
      <c r="C207" s="6"/>
      <c r="D207" s="6"/>
      <c r="E207" s="6"/>
      <c r="F207" s="6"/>
      <c r="G207" s="6"/>
      <c r="H207" s="448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ht="15.75" customHeight="1">
      <c r="A208" s="6"/>
      <c r="B208" s="6"/>
      <c r="C208" s="6"/>
      <c r="D208" s="6"/>
      <c r="E208" s="6"/>
      <c r="F208" s="6"/>
      <c r="G208" s="6"/>
      <c r="H208" s="448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ht="15.75" customHeight="1">
      <c r="A209" s="6"/>
      <c r="B209" s="6"/>
      <c r="C209" s="6"/>
      <c r="D209" s="6"/>
      <c r="E209" s="6"/>
      <c r="F209" s="6"/>
      <c r="G209" s="6"/>
      <c r="H209" s="448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ht="15.75" customHeight="1">
      <c r="A210" s="6"/>
      <c r="B210" s="6"/>
      <c r="C210" s="6"/>
      <c r="D210" s="6"/>
      <c r="E210" s="6"/>
      <c r="F210" s="6"/>
      <c r="G210" s="6"/>
      <c r="H210" s="448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15.75" customHeight="1">
      <c r="A211" s="6"/>
      <c r="B211" s="6"/>
      <c r="C211" s="6"/>
      <c r="D211" s="6"/>
      <c r="E211" s="6"/>
      <c r="F211" s="6"/>
      <c r="G211" s="6"/>
      <c r="H211" s="448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15.75" customHeight="1">
      <c r="A212" s="6"/>
      <c r="B212" s="6"/>
      <c r="C212" s="6"/>
      <c r="D212" s="6"/>
      <c r="E212" s="6"/>
      <c r="F212" s="6"/>
      <c r="G212" s="6"/>
      <c r="H212" s="448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ht="15.75" customHeight="1">
      <c r="A213" s="6"/>
      <c r="B213" s="6"/>
      <c r="C213" s="6"/>
      <c r="D213" s="6"/>
      <c r="E213" s="6"/>
      <c r="F213" s="6"/>
      <c r="G213" s="6"/>
      <c r="H213" s="44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ht="15.75" customHeight="1">
      <c r="A214" s="6"/>
      <c r="B214" s="6"/>
      <c r="C214" s="6"/>
      <c r="D214" s="6"/>
      <c r="E214" s="6"/>
      <c r="F214" s="6"/>
      <c r="G214" s="6"/>
      <c r="H214" s="448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15.75" customHeight="1">
      <c r="A215" s="6"/>
      <c r="B215" s="6"/>
      <c r="C215" s="6"/>
      <c r="D215" s="6"/>
      <c r="E215" s="6"/>
      <c r="F215" s="6"/>
      <c r="G215" s="6"/>
      <c r="H215" s="448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ht="15.75" customHeight="1">
      <c r="A216" s="6"/>
      <c r="B216" s="6"/>
      <c r="C216" s="6"/>
      <c r="D216" s="6"/>
      <c r="E216" s="6"/>
      <c r="F216" s="6"/>
      <c r="G216" s="6"/>
      <c r="H216" s="448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ht="15.75" customHeight="1">
      <c r="A217" s="6"/>
      <c r="B217" s="6"/>
      <c r="C217" s="6"/>
      <c r="D217" s="6"/>
      <c r="E217" s="6"/>
      <c r="F217" s="6"/>
      <c r="G217" s="6"/>
      <c r="H217" s="448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ht="15.75" customHeight="1">
      <c r="A218" s="6"/>
      <c r="B218" s="6"/>
      <c r="C218" s="6"/>
      <c r="D218" s="6"/>
      <c r="E218" s="6"/>
      <c r="F218" s="6"/>
      <c r="G218" s="6"/>
      <c r="H218" s="448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15.75" customHeight="1">
      <c r="A219" s="6"/>
      <c r="B219" s="6"/>
      <c r="C219" s="6"/>
      <c r="D219" s="6"/>
      <c r="E219" s="6"/>
      <c r="F219" s="6"/>
      <c r="G219" s="6"/>
      <c r="H219" s="448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ht="15.75" customHeight="1">
      <c r="A220" s="6"/>
      <c r="B220" s="6"/>
      <c r="C220" s="6"/>
      <c r="D220" s="6"/>
      <c r="E220" s="6"/>
      <c r="F220" s="6"/>
      <c r="G220" s="6"/>
      <c r="H220" s="448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ht="15.75" customHeight="1">
      <c r="A221" s="6"/>
      <c r="B221" s="6"/>
      <c r="C221" s="6"/>
      <c r="D221" s="6"/>
      <c r="E221" s="6"/>
      <c r="F221" s="6"/>
      <c r="G221" s="6"/>
      <c r="H221" s="448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ht="15.75" customHeight="1">
      <c r="A222" s="6"/>
      <c r="B222" s="6"/>
      <c r="C222" s="6"/>
      <c r="D222" s="6"/>
      <c r="E222" s="6"/>
      <c r="F222" s="6"/>
      <c r="G222" s="6"/>
      <c r="H222" s="448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15.75" customHeight="1">
      <c r="A223" s="6"/>
      <c r="B223" s="6"/>
      <c r="C223" s="6"/>
      <c r="D223" s="6"/>
      <c r="E223" s="6"/>
      <c r="F223" s="6"/>
      <c r="G223" s="6"/>
      <c r="H223" s="448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ht="15.75" customHeight="1">
      <c r="A224" s="6"/>
      <c r="B224" s="6"/>
      <c r="C224" s="6"/>
      <c r="D224" s="6"/>
      <c r="E224" s="6"/>
      <c r="F224" s="6"/>
      <c r="G224" s="6"/>
      <c r="H224" s="448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ht="15.75" customHeight="1">
      <c r="A225" s="6"/>
      <c r="B225" s="6"/>
      <c r="C225" s="6"/>
      <c r="D225" s="6"/>
      <c r="E225" s="6"/>
      <c r="F225" s="6"/>
      <c r="G225" s="6"/>
      <c r="H225" s="448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ht="15.75" customHeight="1">
      <c r="A226" s="6"/>
      <c r="B226" s="6"/>
      <c r="C226" s="6"/>
      <c r="D226" s="6"/>
      <c r="E226" s="6"/>
      <c r="F226" s="6"/>
      <c r="G226" s="6"/>
      <c r="H226" s="448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15.75" customHeight="1">
      <c r="A227" s="6"/>
      <c r="B227" s="6"/>
      <c r="C227" s="6"/>
      <c r="D227" s="6"/>
      <c r="E227" s="6"/>
      <c r="F227" s="6"/>
      <c r="G227" s="6"/>
      <c r="H227" s="448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ht="15.75" customHeight="1">
      <c r="A228" s="6"/>
      <c r="B228" s="6"/>
      <c r="C228" s="6"/>
      <c r="D228" s="6"/>
      <c r="E228" s="6"/>
      <c r="F228" s="6"/>
      <c r="G228" s="6"/>
      <c r="H228" s="448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15.75" customHeight="1">
      <c r="A229" s="6"/>
      <c r="B229" s="6"/>
      <c r="C229" s="6"/>
      <c r="D229" s="6"/>
      <c r="E229" s="6"/>
      <c r="F229" s="6"/>
      <c r="G229" s="6"/>
      <c r="H229" s="448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ht="15.75" customHeight="1">
      <c r="A230" s="6"/>
      <c r="B230" s="6"/>
      <c r="C230" s="6"/>
      <c r="D230" s="6"/>
      <c r="E230" s="6"/>
      <c r="F230" s="6"/>
      <c r="G230" s="6"/>
      <c r="H230" s="448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15.75" customHeight="1">
      <c r="A231" s="6"/>
      <c r="B231" s="6"/>
      <c r="C231" s="6"/>
      <c r="D231" s="6"/>
      <c r="E231" s="6"/>
      <c r="F231" s="6"/>
      <c r="G231" s="6"/>
      <c r="H231" s="448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ht="15.75" customHeight="1">
      <c r="A232" s="6"/>
      <c r="B232" s="6"/>
      <c r="C232" s="6"/>
      <c r="D232" s="6"/>
      <c r="E232" s="6"/>
      <c r="F232" s="6"/>
      <c r="G232" s="6"/>
      <c r="H232" s="448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15.75" customHeight="1">
      <c r="A233" s="6"/>
      <c r="B233" s="6"/>
      <c r="C233" s="6"/>
      <c r="D233" s="6"/>
      <c r="E233" s="6"/>
      <c r="F233" s="6"/>
      <c r="G233" s="6"/>
      <c r="H233" s="448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ht="15.75" customHeight="1">
      <c r="A234" s="6"/>
      <c r="B234" s="6"/>
      <c r="C234" s="6"/>
      <c r="D234" s="6"/>
      <c r="E234" s="6"/>
      <c r="F234" s="6"/>
      <c r="G234" s="6"/>
      <c r="H234" s="448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ht="15.75" customHeight="1">
      <c r="A235" s="6"/>
      <c r="B235" s="6"/>
      <c r="C235" s="6"/>
      <c r="D235" s="6"/>
      <c r="E235" s="6"/>
      <c r="F235" s="6"/>
      <c r="G235" s="6"/>
      <c r="H235" s="448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ht="15.75" customHeight="1">
      <c r="A236" s="6"/>
      <c r="B236" s="6"/>
      <c r="C236" s="6"/>
      <c r="D236" s="6"/>
      <c r="E236" s="6"/>
      <c r="F236" s="6"/>
      <c r="G236" s="6"/>
      <c r="H236" s="44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ht="15.75" customHeight="1">
      <c r="A237" s="6"/>
      <c r="B237" s="6"/>
      <c r="C237" s="6"/>
      <c r="D237" s="6"/>
      <c r="E237" s="6"/>
      <c r="F237" s="6"/>
      <c r="G237" s="6"/>
      <c r="H237" s="448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ht="15.75" customHeight="1">
      <c r="A238" s="6"/>
      <c r="B238" s="6"/>
      <c r="C238" s="6"/>
      <c r="D238" s="6"/>
      <c r="E238" s="6"/>
      <c r="F238" s="6"/>
      <c r="G238" s="6"/>
      <c r="H238" s="448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ht="15.75" customHeight="1">
      <c r="A239" s="6"/>
      <c r="B239" s="6"/>
      <c r="C239" s="6"/>
      <c r="D239" s="6"/>
      <c r="E239" s="6"/>
      <c r="F239" s="6"/>
      <c r="G239" s="6"/>
      <c r="H239" s="448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ht="15.75" customHeight="1">
      <c r="A240" s="6"/>
      <c r="B240" s="6"/>
      <c r="C240" s="6"/>
      <c r="D240" s="6"/>
      <c r="E240" s="6"/>
      <c r="F240" s="6"/>
      <c r="G240" s="6"/>
      <c r="H240" s="448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ht="15.75" customHeight="1">
      <c r="A241" s="6"/>
      <c r="B241" s="6"/>
      <c r="C241" s="6"/>
      <c r="D241" s="6"/>
      <c r="E241" s="6"/>
      <c r="F241" s="6"/>
      <c r="G241" s="6"/>
      <c r="H241" s="448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ht="15.75" customHeight="1">
      <c r="A242" s="6"/>
      <c r="B242" s="6"/>
      <c r="C242" s="6"/>
      <c r="D242" s="6"/>
      <c r="E242" s="6"/>
      <c r="F242" s="6"/>
      <c r="G242" s="6"/>
      <c r="H242" s="448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ht="15.75" customHeight="1">
      <c r="A243" s="6"/>
      <c r="B243" s="6"/>
      <c r="C243" s="6"/>
      <c r="D243" s="6"/>
      <c r="E243" s="6"/>
      <c r="F243" s="6"/>
      <c r="G243" s="6"/>
      <c r="H243" s="448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ht="15.75" customHeight="1">
      <c r="A244" s="6"/>
      <c r="B244" s="6"/>
      <c r="C244" s="6"/>
      <c r="D244" s="6"/>
      <c r="E244" s="6"/>
      <c r="F244" s="6"/>
      <c r="G244" s="6"/>
      <c r="H244" s="448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ht="15.75" customHeight="1">
      <c r="A245" s="6"/>
      <c r="B245" s="6"/>
      <c r="C245" s="6"/>
      <c r="D245" s="6"/>
      <c r="E245" s="6"/>
      <c r="F245" s="6"/>
      <c r="G245" s="6"/>
      <c r="H245" s="448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ht="15.75" customHeight="1">
      <c r="A246" s="6"/>
      <c r="B246" s="6"/>
      <c r="C246" s="6"/>
      <c r="D246" s="6"/>
      <c r="E246" s="6"/>
      <c r="F246" s="6"/>
      <c r="G246" s="6"/>
      <c r="H246" s="448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ht="15.75" customHeight="1">
      <c r="A247" s="6"/>
      <c r="B247" s="6"/>
      <c r="C247" s="6"/>
      <c r="D247" s="6"/>
      <c r="E247" s="6"/>
      <c r="F247" s="6"/>
      <c r="G247" s="6"/>
      <c r="H247" s="448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ht="15.75" customHeight="1">
      <c r="A248" s="6"/>
      <c r="B248" s="6"/>
      <c r="C248" s="6"/>
      <c r="D248" s="6"/>
      <c r="E248" s="6"/>
      <c r="F248" s="6"/>
      <c r="G248" s="6"/>
      <c r="H248" s="448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ht="15.75" customHeight="1">
      <c r="A249" s="6"/>
      <c r="B249" s="6"/>
      <c r="C249" s="6"/>
      <c r="D249" s="6"/>
      <c r="E249" s="6"/>
      <c r="F249" s="6"/>
      <c r="G249" s="6"/>
      <c r="H249" s="448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ht="15.75" customHeight="1">
      <c r="A250" s="6"/>
      <c r="B250" s="6"/>
      <c r="C250" s="6"/>
      <c r="D250" s="6"/>
      <c r="E250" s="6"/>
      <c r="F250" s="6"/>
      <c r="G250" s="6"/>
      <c r="H250" s="448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ht="15.75" customHeight="1">
      <c r="A251" s="6"/>
      <c r="B251" s="6"/>
      <c r="C251" s="6"/>
      <c r="D251" s="6"/>
      <c r="E251" s="6"/>
      <c r="F251" s="6"/>
      <c r="G251" s="6"/>
      <c r="H251" s="448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ht="15.75" customHeight="1">
      <c r="A252" s="6"/>
      <c r="B252" s="6"/>
      <c r="C252" s="6"/>
      <c r="D252" s="6"/>
      <c r="E252" s="6"/>
      <c r="F252" s="6"/>
      <c r="G252" s="6"/>
      <c r="H252" s="448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ht="15.75" customHeight="1">
      <c r="A253" s="6"/>
      <c r="B253" s="6"/>
      <c r="C253" s="6"/>
      <c r="D253" s="6"/>
      <c r="E253" s="6"/>
      <c r="F253" s="6"/>
      <c r="G253" s="6"/>
      <c r="H253" s="448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ht="15.75" customHeight="1">
      <c r="A254" s="6"/>
      <c r="B254" s="6"/>
      <c r="C254" s="6"/>
      <c r="D254" s="6"/>
      <c r="E254" s="6"/>
      <c r="F254" s="6"/>
      <c r="G254" s="6"/>
      <c r="H254" s="448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ht="15.75" customHeight="1">
      <c r="A255" s="6"/>
      <c r="B255" s="6"/>
      <c r="C255" s="6"/>
      <c r="D255" s="6"/>
      <c r="E255" s="6"/>
      <c r="F255" s="6"/>
      <c r="G255" s="6"/>
      <c r="H255" s="448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ht="15.75" customHeight="1">
      <c r="A256" s="6"/>
      <c r="B256" s="6"/>
      <c r="C256" s="6"/>
      <c r="D256" s="6"/>
      <c r="E256" s="6"/>
      <c r="F256" s="6"/>
      <c r="G256" s="6"/>
      <c r="H256" s="448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ht="15.75" customHeight="1">
      <c r="A257" s="6"/>
      <c r="B257" s="6"/>
      <c r="C257" s="6"/>
      <c r="D257" s="6"/>
      <c r="E257" s="6"/>
      <c r="F257" s="6"/>
      <c r="G257" s="6"/>
      <c r="H257" s="448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ht="15.75" customHeight="1">
      <c r="A258" s="6"/>
      <c r="B258" s="6"/>
      <c r="C258" s="6"/>
      <c r="D258" s="6"/>
      <c r="E258" s="6"/>
      <c r="F258" s="6"/>
      <c r="G258" s="6"/>
      <c r="H258" s="448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ht="15.75" customHeight="1">
      <c r="A259" s="6"/>
      <c r="B259" s="6"/>
      <c r="C259" s="6"/>
      <c r="D259" s="6"/>
      <c r="E259" s="6"/>
      <c r="F259" s="6"/>
      <c r="G259" s="6"/>
      <c r="H259" s="448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ht="15.75" customHeight="1">
      <c r="A260" s="6"/>
      <c r="B260" s="6"/>
      <c r="C260" s="6"/>
      <c r="D260" s="6"/>
      <c r="E260" s="6"/>
      <c r="F260" s="6"/>
      <c r="G260" s="6"/>
      <c r="H260" s="448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ht="15.75" customHeight="1">
      <c r="A261" s="6"/>
      <c r="B261" s="6"/>
      <c r="C261" s="6"/>
      <c r="D261" s="6"/>
      <c r="E261" s="6"/>
      <c r="F261" s="6"/>
      <c r="G261" s="6"/>
      <c r="H261" s="448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ht="15.75" customHeight="1">
      <c r="A262" s="6"/>
      <c r="B262" s="6"/>
      <c r="C262" s="6"/>
      <c r="D262" s="6"/>
      <c r="E262" s="6"/>
      <c r="F262" s="6"/>
      <c r="G262" s="6"/>
      <c r="H262" s="448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ht="15.75" customHeight="1">
      <c r="A263" s="6"/>
      <c r="B263" s="6"/>
      <c r="C263" s="6"/>
      <c r="D263" s="6"/>
      <c r="E263" s="6"/>
      <c r="F263" s="6"/>
      <c r="G263" s="6"/>
      <c r="H263" s="44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ht="15.75" customHeight="1">
      <c r="A264" s="6"/>
      <c r="B264" s="6"/>
      <c r="C264" s="6"/>
      <c r="D264" s="6"/>
      <c r="E264" s="6"/>
      <c r="F264" s="6"/>
      <c r="G264" s="6"/>
      <c r="H264" s="448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ht="15.75" customHeight="1">
      <c r="A265" s="6"/>
      <c r="B265" s="6"/>
      <c r="C265" s="6"/>
      <c r="D265" s="6"/>
      <c r="E265" s="6"/>
      <c r="F265" s="6"/>
      <c r="G265" s="6"/>
      <c r="H265" s="448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ht="15.75" customHeight="1">
      <c r="A266" s="6"/>
      <c r="B266" s="6"/>
      <c r="C266" s="6"/>
      <c r="D266" s="6"/>
      <c r="E266" s="6"/>
      <c r="F266" s="6"/>
      <c r="G266" s="6"/>
      <c r="H266" s="448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ht="15.75" customHeight="1">
      <c r="A267" s="6"/>
      <c r="B267" s="6"/>
      <c r="C267" s="6"/>
      <c r="D267" s="6"/>
      <c r="E267" s="6"/>
      <c r="F267" s="6"/>
      <c r="G267" s="6"/>
      <c r="H267" s="448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ht="15.75" customHeight="1">
      <c r="A268" s="6"/>
      <c r="B268" s="6"/>
      <c r="C268" s="6"/>
      <c r="D268" s="6"/>
      <c r="E268" s="6"/>
      <c r="F268" s="6"/>
      <c r="G268" s="6"/>
      <c r="H268" s="448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ht="15.75" customHeight="1">
      <c r="A269" s="6"/>
      <c r="B269" s="6"/>
      <c r="C269" s="6"/>
      <c r="D269" s="6"/>
      <c r="E269" s="6"/>
      <c r="F269" s="6"/>
      <c r="G269" s="6"/>
      <c r="H269" s="44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ht="15.75" customHeight="1">
      <c r="A270" s="6"/>
      <c r="B270" s="6"/>
      <c r="C270" s="6"/>
      <c r="D270" s="6"/>
      <c r="E270" s="6"/>
      <c r="F270" s="6"/>
      <c r="G270" s="6"/>
      <c r="H270" s="448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ht="15.75" customHeight="1">
      <c r="A271" s="6"/>
      <c r="B271" s="6"/>
      <c r="C271" s="6"/>
      <c r="D271" s="6"/>
      <c r="E271" s="6"/>
      <c r="F271" s="6"/>
      <c r="G271" s="6"/>
      <c r="H271" s="448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ht="15.75" customHeight="1">
      <c r="A272" s="6"/>
      <c r="B272" s="6"/>
      <c r="C272" s="6"/>
      <c r="D272" s="6"/>
      <c r="E272" s="6"/>
      <c r="F272" s="6"/>
      <c r="G272" s="6"/>
      <c r="H272" s="448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ht="15.75" customHeight="1">
      <c r="A273" s="6"/>
      <c r="B273" s="6"/>
      <c r="C273" s="6"/>
      <c r="D273" s="6"/>
      <c r="E273" s="6"/>
      <c r="F273" s="6"/>
      <c r="G273" s="6"/>
      <c r="H273" s="448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ht="15.75" customHeight="1">
      <c r="A274" s="6"/>
      <c r="B274" s="6"/>
      <c r="C274" s="6"/>
      <c r="D274" s="6"/>
      <c r="E274" s="6"/>
      <c r="F274" s="6"/>
      <c r="G274" s="6"/>
      <c r="H274" s="448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ht="15.75" customHeight="1">
      <c r="A275" s="6"/>
      <c r="B275" s="6"/>
      <c r="C275" s="6"/>
      <c r="D275" s="6"/>
      <c r="E275" s="6"/>
      <c r="F275" s="6"/>
      <c r="G275" s="6"/>
      <c r="H275" s="44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ht="15.75" customHeight="1">
      <c r="A276" s="6"/>
      <c r="B276" s="6"/>
      <c r="C276" s="6"/>
      <c r="D276" s="6"/>
      <c r="E276" s="6"/>
      <c r="F276" s="6"/>
      <c r="G276" s="6"/>
      <c r="H276" s="44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ht="15.75" customHeight="1">
      <c r="A277" s="6"/>
      <c r="B277" s="6"/>
      <c r="C277" s="6"/>
      <c r="D277" s="6"/>
      <c r="E277" s="6"/>
      <c r="F277" s="6"/>
      <c r="G277" s="6"/>
      <c r="H277" s="44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ht="15.75" customHeight="1">
      <c r="A278" s="6"/>
      <c r="B278" s="6"/>
      <c r="C278" s="6"/>
      <c r="D278" s="6"/>
      <c r="E278" s="6"/>
      <c r="F278" s="6"/>
      <c r="G278" s="6"/>
      <c r="H278" s="448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ht="15.75" customHeight="1">
      <c r="A279" s="6"/>
      <c r="B279" s="6"/>
      <c r="C279" s="6"/>
      <c r="D279" s="6"/>
      <c r="E279" s="6"/>
      <c r="F279" s="6"/>
      <c r="G279" s="6"/>
      <c r="H279" s="44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ht="15.75" customHeight="1">
      <c r="A280" s="6"/>
      <c r="B280" s="6"/>
      <c r="C280" s="6"/>
      <c r="D280" s="6"/>
      <c r="E280" s="6"/>
      <c r="F280" s="6"/>
      <c r="G280" s="6"/>
      <c r="H280" s="448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ht="15.75" customHeight="1">
      <c r="A281" s="6"/>
      <c r="B281" s="6"/>
      <c r="C281" s="6"/>
      <c r="D281" s="6"/>
      <c r="E281" s="6"/>
      <c r="F281" s="6"/>
      <c r="G281" s="6"/>
      <c r="H281" s="448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ht="15.75" customHeight="1">
      <c r="A282" s="6"/>
      <c r="B282" s="6"/>
      <c r="C282" s="6"/>
      <c r="D282" s="6"/>
      <c r="E282" s="6"/>
      <c r="F282" s="6"/>
      <c r="G282" s="6"/>
      <c r="H282" s="44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ht="15.75" customHeight="1">
      <c r="A283" s="6"/>
      <c r="B283" s="6"/>
      <c r="C283" s="6"/>
      <c r="D283" s="6"/>
      <c r="E283" s="6"/>
      <c r="F283" s="6"/>
      <c r="G283" s="6"/>
      <c r="H283" s="448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ht="15.75" customHeight="1">
      <c r="A284" s="6"/>
      <c r="B284" s="6"/>
      <c r="C284" s="6"/>
      <c r="D284" s="6"/>
      <c r="E284" s="6"/>
      <c r="F284" s="6"/>
      <c r="G284" s="6"/>
      <c r="H284" s="448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ht="15.75" customHeight="1">
      <c r="A285" s="6"/>
      <c r="B285" s="6"/>
      <c r="C285" s="6"/>
      <c r="D285" s="6"/>
      <c r="E285" s="6"/>
      <c r="F285" s="6"/>
      <c r="G285" s="6"/>
      <c r="H285" s="448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ht="15.75" customHeight="1">
      <c r="A286" s="6"/>
      <c r="B286" s="6"/>
      <c r="C286" s="6"/>
      <c r="D286" s="6"/>
      <c r="E286" s="6"/>
      <c r="F286" s="6"/>
      <c r="G286" s="6"/>
      <c r="H286" s="44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ht="15.75" customHeight="1">
      <c r="A287" s="6"/>
      <c r="B287" s="6"/>
      <c r="C287" s="6"/>
      <c r="D287" s="6"/>
      <c r="E287" s="6"/>
      <c r="F287" s="6"/>
      <c r="G287" s="6"/>
      <c r="H287" s="448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ht="15.75" customHeight="1">
      <c r="A288" s="6"/>
      <c r="B288" s="6"/>
      <c r="C288" s="6"/>
      <c r="D288" s="6"/>
      <c r="E288" s="6"/>
      <c r="F288" s="6"/>
      <c r="G288" s="6"/>
      <c r="H288" s="44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ht="15.75" customHeight="1">
      <c r="A289" s="6"/>
      <c r="B289" s="6"/>
      <c r="C289" s="6"/>
      <c r="D289" s="6"/>
      <c r="E289" s="6"/>
      <c r="F289" s="6"/>
      <c r="G289" s="6"/>
      <c r="H289" s="448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ht="15.75" customHeight="1">
      <c r="A290" s="6"/>
      <c r="B290" s="6"/>
      <c r="C290" s="6"/>
      <c r="D290" s="6"/>
      <c r="E290" s="6"/>
      <c r="F290" s="6"/>
      <c r="G290" s="6"/>
      <c r="H290" s="448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ht="15.75" customHeight="1">
      <c r="A291" s="6"/>
      <c r="B291" s="6"/>
      <c r="C291" s="6"/>
      <c r="D291" s="6"/>
      <c r="E291" s="6"/>
      <c r="F291" s="6"/>
      <c r="G291" s="6"/>
      <c r="H291" s="44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ht="15.75" customHeight="1">
      <c r="A292" s="6"/>
      <c r="B292" s="6"/>
      <c r="C292" s="6"/>
      <c r="D292" s="6"/>
      <c r="E292" s="6"/>
      <c r="F292" s="6"/>
      <c r="G292" s="6"/>
      <c r="H292" s="448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ht="15.75" customHeight="1">
      <c r="A293" s="6"/>
      <c r="B293" s="6"/>
      <c r="C293" s="6"/>
      <c r="D293" s="6"/>
      <c r="E293" s="6"/>
      <c r="F293" s="6"/>
      <c r="G293" s="6"/>
      <c r="H293" s="448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ht="15.75" customHeight="1">
      <c r="A294" s="6"/>
      <c r="B294" s="44"/>
      <c r="C294" s="44"/>
      <c r="D294" s="44"/>
      <c r="E294" s="44"/>
      <c r="F294" s="44"/>
      <c r="G294" s="36"/>
      <c r="H294" s="449"/>
      <c r="I294" s="44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ht="15.75" customHeight="1">
      <c r="A295" s="6"/>
      <c r="B295" s="44"/>
      <c r="C295" s="44"/>
      <c r="D295" s="44"/>
      <c r="E295" s="44"/>
      <c r="F295" s="44"/>
      <c r="G295" s="36"/>
      <c r="H295" s="449"/>
      <c r="I295" s="44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ht="15.75" customHeight="1">
      <c r="A296" s="6"/>
      <c r="B296" s="44"/>
      <c r="C296" s="44"/>
      <c r="D296" s="44"/>
      <c r="E296" s="44"/>
      <c r="F296" s="44"/>
      <c r="G296" s="36"/>
      <c r="H296" s="449"/>
      <c r="I296" s="44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ht="15.75" customHeight="1">
      <c r="A297" s="6"/>
      <c r="B297" s="44"/>
      <c r="C297" s="44"/>
      <c r="D297" s="44"/>
      <c r="E297" s="44"/>
      <c r="F297" s="44"/>
      <c r="G297" s="36"/>
      <c r="H297" s="449"/>
      <c r="I297" s="44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ht="15.75" customHeight="1">
      <c r="A298" s="6"/>
      <c r="B298" s="44"/>
      <c r="C298" s="44"/>
      <c r="D298" s="44"/>
      <c r="E298" s="44"/>
      <c r="F298" s="44"/>
      <c r="G298" s="36"/>
      <c r="H298" s="449"/>
      <c r="I298" s="44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ht="15.75" customHeight="1">
      <c r="A299" s="6"/>
      <c r="B299" s="44"/>
      <c r="C299" s="44"/>
      <c r="D299" s="44"/>
      <c r="E299" s="44"/>
      <c r="F299" s="44"/>
      <c r="G299" s="36"/>
      <c r="H299" s="449"/>
      <c r="I299" s="44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ht="15.75" customHeight="1">
      <c r="A300" s="6"/>
      <c r="B300" s="44"/>
      <c r="C300" s="44"/>
      <c r="D300" s="44"/>
      <c r="E300" s="44"/>
      <c r="F300" s="44"/>
      <c r="G300" s="36"/>
      <c r="H300" s="449"/>
      <c r="I300" s="44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ht="15.75" customHeight="1">
      <c r="A301" s="6"/>
      <c r="B301" s="44"/>
      <c r="C301" s="44"/>
      <c r="D301" s="44"/>
      <c r="E301" s="44"/>
      <c r="F301" s="44"/>
      <c r="G301" s="36"/>
      <c r="H301" s="449"/>
      <c r="I301" s="44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ht="15.75" customHeight="1">
      <c r="A302" s="6"/>
      <c r="B302" s="44"/>
      <c r="C302" s="44"/>
      <c r="D302" s="44"/>
      <c r="E302" s="44"/>
      <c r="F302" s="44"/>
      <c r="G302" s="36"/>
      <c r="H302" s="449"/>
      <c r="I302" s="44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ht="15.75" customHeight="1">
      <c r="A303" s="6"/>
      <c r="B303" s="44"/>
      <c r="C303" s="44"/>
      <c r="D303" s="44"/>
      <c r="E303" s="44"/>
      <c r="F303" s="44"/>
      <c r="G303" s="36"/>
      <c r="H303" s="449"/>
      <c r="I303" s="44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ht="15.75" customHeight="1">
      <c r="A304" s="6"/>
      <c r="B304" s="44"/>
      <c r="C304" s="44"/>
      <c r="D304" s="44"/>
      <c r="E304" s="44"/>
      <c r="F304" s="44"/>
      <c r="G304" s="36"/>
      <c r="H304" s="449"/>
      <c r="I304" s="44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ht="15.75" customHeight="1">
      <c r="A305" s="6"/>
      <c r="B305" s="44"/>
      <c r="C305" s="44"/>
      <c r="D305" s="44"/>
      <c r="E305" s="44"/>
      <c r="F305" s="44"/>
      <c r="G305" s="36"/>
      <c r="H305" s="449"/>
      <c r="I305" s="44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ht="15.75" customHeight="1">
      <c r="A306" s="6"/>
      <c r="B306" s="44"/>
      <c r="C306" s="44"/>
      <c r="D306" s="44"/>
      <c r="E306" s="44"/>
      <c r="F306" s="44"/>
      <c r="G306" s="36"/>
      <c r="H306" s="449"/>
      <c r="I306" s="44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ht="15.75" customHeight="1">
      <c r="A307" s="6"/>
      <c r="B307" s="44"/>
      <c r="C307" s="44"/>
      <c r="D307" s="44"/>
      <c r="E307" s="44"/>
      <c r="F307" s="44"/>
      <c r="G307" s="36"/>
      <c r="H307" s="449"/>
      <c r="I307" s="44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ht="15.75" customHeight="1">
      <c r="A308" s="6"/>
      <c r="B308" s="44"/>
      <c r="C308" s="44"/>
      <c r="D308" s="44"/>
      <c r="E308" s="44"/>
      <c r="F308" s="44"/>
      <c r="G308" s="36"/>
      <c r="H308" s="449"/>
      <c r="I308" s="44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ht="15.75" customHeight="1">
      <c r="A309" s="6"/>
      <c r="B309" s="44"/>
      <c r="C309" s="44"/>
      <c r="D309" s="44"/>
      <c r="E309" s="44"/>
      <c r="F309" s="44"/>
      <c r="G309" s="36"/>
      <c r="H309" s="449"/>
      <c r="I309" s="44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ht="15.75" customHeight="1">
      <c r="A310" s="6"/>
      <c r="B310" s="44"/>
      <c r="C310" s="44"/>
      <c r="D310" s="44"/>
      <c r="E310" s="44"/>
      <c r="F310" s="44"/>
      <c r="G310" s="36"/>
      <c r="H310" s="449"/>
      <c r="I310" s="44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ht="15.75" customHeight="1">
      <c r="A311" s="6"/>
      <c r="B311" s="44"/>
      <c r="C311" s="44"/>
      <c r="D311" s="44"/>
      <c r="E311" s="44"/>
      <c r="F311" s="44"/>
      <c r="G311" s="36"/>
      <c r="H311" s="449"/>
      <c r="I311" s="44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ht="15.75" customHeight="1">
      <c r="A312" s="6"/>
      <c r="B312" s="44"/>
      <c r="C312" s="44"/>
      <c r="D312" s="44"/>
      <c r="E312" s="44"/>
      <c r="F312" s="44"/>
      <c r="G312" s="36"/>
      <c r="H312" s="449"/>
      <c r="I312" s="44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ht="15.75" customHeight="1">
      <c r="A313" s="6"/>
      <c r="B313" s="44"/>
      <c r="C313" s="44"/>
      <c r="D313" s="44"/>
      <c r="E313" s="44"/>
      <c r="F313" s="44"/>
      <c r="G313" s="36"/>
      <c r="H313" s="449"/>
      <c r="I313" s="44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ht="15.75" customHeight="1">
      <c r="A314" s="6"/>
      <c r="B314" s="44"/>
      <c r="C314" s="44"/>
      <c r="D314" s="44"/>
      <c r="E314" s="44"/>
      <c r="F314" s="44"/>
      <c r="G314" s="36"/>
      <c r="H314" s="449"/>
      <c r="I314" s="44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ht="15.75" customHeight="1">
      <c r="A315" s="6"/>
      <c r="B315" s="44"/>
      <c r="C315" s="44"/>
      <c r="D315" s="44"/>
      <c r="E315" s="44"/>
      <c r="F315" s="44"/>
      <c r="G315" s="36"/>
      <c r="H315" s="449"/>
      <c r="I315" s="44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ht="15.75" customHeight="1">
      <c r="A316" s="6"/>
      <c r="B316" s="44"/>
      <c r="C316" s="44"/>
      <c r="D316" s="44"/>
      <c r="E316" s="44"/>
      <c r="F316" s="44"/>
      <c r="G316" s="36"/>
      <c r="H316" s="449"/>
      <c r="I316" s="44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ht="15.75" customHeight="1">
      <c r="A317" s="6"/>
      <c r="B317" s="44"/>
      <c r="C317" s="44"/>
      <c r="D317" s="44"/>
      <c r="E317" s="44"/>
      <c r="F317" s="44"/>
      <c r="G317" s="36"/>
      <c r="H317" s="449"/>
      <c r="I317" s="44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ht="15.75" customHeight="1">
      <c r="A318" s="6"/>
      <c r="B318" s="44"/>
      <c r="C318" s="44"/>
      <c r="D318" s="44"/>
      <c r="E318" s="44"/>
      <c r="F318" s="44"/>
      <c r="G318" s="36"/>
      <c r="H318" s="449"/>
      <c r="I318" s="44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ht="15.75" customHeight="1">
      <c r="A319" s="6"/>
      <c r="B319" s="44"/>
      <c r="C319" s="44"/>
      <c r="D319" s="44"/>
      <c r="E319" s="44"/>
      <c r="F319" s="44"/>
      <c r="G319" s="36"/>
      <c r="H319" s="449"/>
      <c r="I319" s="44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ht="15.75" customHeight="1">
      <c r="A320" s="6"/>
      <c r="B320" s="44"/>
      <c r="C320" s="44"/>
      <c r="D320" s="44"/>
      <c r="E320" s="44"/>
      <c r="F320" s="44"/>
      <c r="G320" s="36"/>
      <c r="H320" s="449"/>
      <c r="I320" s="44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ht="15.75" customHeight="1">
      <c r="A321" s="6"/>
      <c r="B321" s="44"/>
      <c r="C321" s="44"/>
      <c r="D321" s="44"/>
      <c r="E321" s="44"/>
      <c r="F321" s="44"/>
      <c r="G321" s="36"/>
      <c r="H321" s="449"/>
      <c r="I321" s="44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ht="15.75" customHeight="1">
      <c r="A322" s="6"/>
      <c r="B322" s="44"/>
      <c r="C322" s="44"/>
      <c r="D322" s="44"/>
      <c r="E322" s="44"/>
      <c r="F322" s="44"/>
      <c r="G322" s="36"/>
      <c r="H322" s="449"/>
      <c r="I322" s="44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ht="15.75" customHeight="1">
      <c r="A323" s="6"/>
      <c r="B323" s="44"/>
      <c r="C323" s="44"/>
      <c r="D323" s="44"/>
      <c r="E323" s="44"/>
      <c r="F323" s="44"/>
      <c r="G323" s="36"/>
      <c r="H323" s="449"/>
      <c r="I323" s="44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ht="15.75" customHeight="1">
      <c r="A324" s="6"/>
      <c r="B324" s="44"/>
      <c r="C324" s="44"/>
      <c r="D324" s="44"/>
      <c r="E324" s="44"/>
      <c r="F324" s="44"/>
      <c r="G324" s="36"/>
      <c r="H324" s="449"/>
      <c r="I324" s="44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ht="15.75" customHeight="1">
      <c r="A325" s="6"/>
      <c r="B325" s="44"/>
      <c r="C325" s="44"/>
      <c r="D325" s="44"/>
      <c r="E325" s="44"/>
      <c r="F325" s="44"/>
      <c r="G325" s="36"/>
      <c r="H325" s="449"/>
      <c r="I325" s="44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ht="15.75" customHeight="1">
      <c r="A326" s="6"/>
      <c r="B326" s="44"/>
      <c r="C326" s="44"/>
      <c r="D326" s="44"/>
      <c r="E326" s="44"/>
      <c r="F326" s="44"/>
      <c r="G326" s="36"/>
      <c r="H326" s="449"/>
      <c r="I326" s="44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ht="15.75" customHeight="1">
      <c r="A327" s="6"/>
      <c r="B327" s="44"/>
      <c r="C327" s="44"/>
      <c r="D327" s="44"/>
      <c r="E327" s="44"/>
      <c r="F327" s="44"/>
      <c r="G327" s="36"/>
      <c r="H327" s="449"/>
      <c r="I327" s="44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ht="15.75" customHeight="1">
      <c r="A328" s="6"/>
      <c r="B328" s="44"/>
      <c r="C328" s="44"/>
      <c r="D328" s="44"/>
      <c r="E328" s="44"/>
      <c r="F328" s="44"/>
      <c r="G328" s="36"/>
      <c r="H328" s="449"/>
      <c r="I328" s="44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ht="15.75" customHeight="1">
      <c r="A329" s="6"/>
      <c r="B329" s="44"/>
      <c r="C329" s="44"/>
      <c r="D329" s="44"/>
      <c r="E329" s="44"/>
      <c r="F329" s="44"/>
      <c r="G329" s="36"/>
      <c r="H329" s="449"/>
      <c r="I329" s="44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ht="15.75" customHeight="1">
      <c r="A330" s="6"/>
      <c r="B330" s="44"/>
      <c r="C330" s="44"/>
      <c r="D330" s="44"/>
      <c r="E330" s="44"/>
      <c r="F330" s="44"/>
      <c r="G330" s="36"/>
      <c r="H330" s="449"/>
      <c r="I330" s="44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ht="15.75" customHeight="1">
      <c r="A331" s="6"/>
      <c r="B331" s="44"/>
      <c r="C331" s="44"/>
      <c r="D331" s="44"/>
      <c r="E331" s="44"/>
      <c r="F331" s="44"/>
      <c r="G331" s="36"/>
      <c r="H331" s="449"/>
      <c r="I331" s="44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ht="15.75" customHeight="1">
      <c r="A332" s="6"/>
      <c r="B332" s="44"/>
      <c r="C332" s="44"/>
      <c r="D332" s="44"/>
      <c r="E332" s="44"/>
      <c r="F332" s="44"/>
      <c r="G332" s="36"/>
      <c r="H332" s="449"/>
      <c r="I332" s="44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ht="15.75" customHeight="1">
      <c r="A333" s="6"/>
      <c r="B333" s="44"/>
      <c r="C333" s="44"/>
      <c r="D333" s="44"/>
      <c r="E333" s="44"/>
      <c r="F333" s="44"/>
      <c r="G333" s="36"/>
      <c r="H333" s="449"/>
      <c r="I333" s="44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ht="15.75" customHeight="1">
      <c r="A334" s="6"/>
      <c r="B334" s="44"/>
      <c r="C334" s="44"/>
      <c r="D334" s="44"/>
      <c r="E334" s="44"/>
      <c r="F334" s="44"/>
      <c r="G334" s="36"/>
      <c r="H334" s="449"/>
      <c r="I334" s="44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ht="15.75" customHeight="1">
      <c r="A335" s="6"/>
      <c r="B335" s="44"/>
      <c r="C335" s="44"/>
      <c r="D335" s="44"/>
      <c r="E335" s="44"/>
      <c r="F335" s="44"/>
      <c r="G335" s="36"/>
      <c r="H335" s="449"/>
      <c r="I335" s="44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ht="15.75" customHeight="1">
      <c r="A336" s="6"/>
      <c r="B336" s="44"/>
      <c r="C336" s="44"/>
      <c r="D336" s="44"/>
      <c r="E336" s="44"/>
      <c r="F336" s="44"/>
      <c r="G336" s="36"/>
      <c r="H336" s="449"/>
      <c r="I336" s="44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ht="15.75" customHeight="1">
      <c r="A337" s="6"/>
      <c r="B337" s="44"/>
      <c r="C337" s="44"/>
      <c r="D337" s="44"/>
      <c r="E337" s="44"/>
      <c r="F337" s="44"/>
      <c r="G337" s="36"/>
      <c r="H337" s="449"/>
      <c r="I337" s="44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ht="15.75" customHeight="1">
      <c r="A338" s="6"/>
      <c r="B338" s="44"/>
      <c r="C338" s="44"/>
      <c r="D338" s="44"/>
      <c r="E338" s="44"/>
      <c r="F338" s="44"/>
      <c r="G338" s="36"/>
      <c r="H338" s="449"/>
      <c r="I338" s="44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ht="15.75" customHeight="1">
      <c r="A339" s="6"/>
      <c r="B339" s="44"/>
      <c r="C339" s="44"/>
      <c r="D339" s="44"/>
      <c r="E339" s="44"/>
      <c r="F339" s="44"/>
      <c r="G339" s="36"/>
      <c r="H339" s="449"/>
      <c r="I339" s="44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ht="15.75" customHeight="1">
      <c r="A340" s="6"/>
      <c r="B340" s="44"/>
      <c r="C340" s="44"/>
      <c r="D340" s="44"/>
      <c r="E340" s="44"/>
      <c r="F340" s="44"/>
      <c r="G340" s="36"/>
      <c r="H340" s="449"/>
      <c r="I340" s="44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ht="15.75" customHeight="1">
      <c r="A341" s="6"/>
      <c r="B341" s="44"/>
      <c r="C341" s="44"/>
      <c r="D341" s="44"/>
      <c r="E341" s="44"/>
      <c r="F341" s="44"/>
      <c r="G341" s="36"/>
      <c r="H341" s="449"/>
      <c r="I341" s="44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ht="15.75" customHeight="1">
      <c r="A342" s="6"/>
      <c r="B342" s="44"/>
      <c r="C342" s="44"/>
      <c r="D342" s="44"/>
      <c r="E342" s="44"/>
      <c r="F342" s="44"/>
      <c r="G342" s="36"/>
      <c r="H342" s="449"/>
      <c r="I342" s="44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ht="15.75" customHeight="1">
      <c r="A343" s="6"/>
      <c r="B343" s="44"/>
      <c r="C343" s="44"/>
      <c r="D343" s="44"/>
      <c r="E343" s="44"/>
      <c r="F343" s="44"/>
      <c r="G343" s="36"/>
      <c r="H343" s="449"/>
      <c r="I343" s="44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ht="15.75" customHeight="1">
      <c r="A344" s="6"/>
      <c r="B344" s="44"/>
      <c r="C344" s="44"/>
      <c r="D344" s="44"/>
      <c r="E344" s="44"/>
      <c r="F344" s="44"/>
      <c r="G344" s="36"/>
      <c r="H344" s="449"/>
      <c r="I344" s="44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ht="15.75" customHeight="1">
      <c r="A345" s="6"/>
      <c r="B345" s="44"/>
      <c r="C345" s="44"/>
      <c r="D345" s="44"/>
      <c r="E345" s="44"/>
      <c r="F345" s="44"/>
      <c r="G345" s="36"/>
      <c r="H345" s="449"/>
      <c r="I345" s="44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ht="15.75" customHeight="1">
      <c r="A346" s="6"/>
      <c r="B346" s="44"/>
      <c r="C346" s="44"/>
      <c r="D346" s="44"/>
      <c r="E346" s="44"/>
      <c r="F346" s="44"/>
      <c r="G346" s="36"/>
      <c r="H346" s="449"/>
      <c r="I346" s="44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ht="15.75" customHeight="1">
      <c r="A347" s="6"/>
      <c r="B347" s="44"/>
      <c r="C347" s="44"/>
      <c r="D347" s="44"/>
      <c r="E347" s="44"/>
      <c r="F347" s="44"/>
      <c r="G347" s="36"/>
      <c r="H347" s="449"/>
      <c r="I347" s="44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ht="15.75" customHeight="1">
      <c r="A348" s="6"/>
      <c r="B348" s="44"/>
      <c r="C348" s="44"/>
      <c r="D348" s="44"/>
      <c r="E348" s="44"/>
      <c r="F348" s="44"/>
      <c r="G348" s="36"/>
      <c r="H348" s="449"/>
      <c r="I348" s="44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ht="15.75" customHeight="1">
      <c r="A349" s="6"/>
      <c r="B349" s="44"/>
      <c r="C349" s="44"/>
      <c r="D349" s="44"/>
      <c r="E349" s="44"/>
      <c r="F349" s="44"/>
      <c r="G349" s="36"/>
      <c r="H349" s="449"/>
      <c r="I349" s="44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ht="15.75" customHeight="1">
      <c r="A350" s="6"/>
      <c r="B350" s="44"/>
      <c r="C350" s="44"/>
      <c r="D350" s="44"/>
      <c r="E350" s="44"/>
      <c r="F350" s="44"/>
      <c r="G350" s="36"/>
      <c r="H350" s="449"/>
      <c r="I350" s="44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ht="15.75" customHeight="1">
      <c r="A351" s="6"/>
      <c r="B351" s="44"/>
      <c r="C351" s="44"/>
      <c r="D351" s="44"/>
      <c r="E351" s="44"/>
      <c r="F351" s="44"/>
      <c r="G351" s="36"/>
      <c r="H351" s="449"/>
      <c r="I351" s="44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ht="15.75" customHeight="1">
      <c r="A352" s="6"/>
      <c r="B352" s="44"/>
      <c r="C352" s="44"/>
      <c r="D352" s="44"/>
      <c r="E352" s="44"/>
      <c r="F352" s="44"/>
      <c r="G352" s="36"/>
      <c r="H352" s="449"/>
      <c r="I352" s="44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ht="15.75" customHeight="1">
      <c r="A353" s="6"/>
      <c r="B353" s="44"/>
      <c r="C353" s="44"/>
      <c r="D353" s="44"/>
      <c r="E353" s="44"/>
      <c r="F353" s="44"/>
      <c r="G353" s="36"/>
      <c r="H353" s="449"/>
      <c r="I353" s="44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ht="15.75" customHeight="1">
      <c r="A354" s="6"/>
      <c r="B354" s="44"/>
      <c r="C354" s="44"/>
      <c r="D354" s="44"/>
      <c r="E354" s="44"/>
      <c r="F354" s="44"/>
      <c r="G354" s="36"/>
      <c r="H354" s="449"/>
      <c r="I354" s="44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ht="15.75" customHeight="1">
      <c r="A355" s="6"/>
      <c r="B355" s="44"/>
      <c r="C355" s="44"/>
      <c r="D355" s="44"/>
      <c r="E355" s="44"/>
      <c r="F355" s="44"/>
      <c r="G355" s="36"/>
      <c r="H355" s="449"/>
      <c r="I355" s="44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ht="15.75" customHeight="1">
      <c r="A356" s="6"/>
      <c r="B356" s="44"/>
      <c r="C356" s="44"/>
      <c r="D356" s="44"/>
      <c r="E356" s="44"/>
      <c r="F356" s="44"/>
      <c r="G356" s="36"/>
      <c r="H356" s="449"/>
      <c r="I356" s="44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ht="15.75" customHeight="1">
      <c r="A357" s="6"/>
      <c r="B357" s="44"/>
      <c r="C357" s="44"/>
      <c r="D357" s="44"/>
      <c r="E357" s="44"/>
      <c r="F357" s="44"/>
      <c r="G357" s="36"/>
      <c r="H357" s="449"/>
      <c r="I357" s="44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ht="15.75" customHeight="1">
      <c r="A358" s="6"/>
      <c r="B358" s="44"/>
      <c r="C358" s="44"/>
      <c r="D358" s="44"/>
      <c r="E358" s="44"/>
      <c r="F358" s="44"/>
      <c r="G358" s="36"/>
      <c r="H358" s="449"/>
      <c r="I358" s="44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ht="15.75" customHeight="1">
      <c r="A359" s="6"/>
      <c r="B359" s="44"/>
      <c r="C359" s="44"/>
      <c r="D359" s="44"/>
      <c r="E359" s="44"/>
      <c r="F359" s="44"/>
      <c r="G359" s="36"/>
      <c r="H359" s="449"/>
      <c r="I359" s="44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ht="15.75" customHeight="1">
      <c r="A360" s="6"/>
      <c r="B360" s="44"/>
      <c r="C360" s="44"/>
      <c r="D360" s="44"/>
      <c r="E360" s="44"/>
      <c r="F360" s="44"/>
      <c r="G360" s="36"/>
      <c r="H360" s="449"/>
      <c r="I360" s="44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ht="15.75" customHeight="1">
      <c r="A361" s="6"/>
      <c r="B361" s="44"/>
      <c r="C361" s="44"/>
      <c r="D361" s="44"/>
      <c r="E361" s="44"/>
      <c r="F361" s="44"/>
      <c r="G361" s="36"/>
      <c r="H361" s="449"/>
      <c r="I361" s="44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ht="15.75" customHeight="1">
      <c r="A362" s="6"/>
      <c r="B362" s="44"/>
      <c r="C362" s="44"/>
      <c r="D362" s="44"/>
      <c r="E362" s="44"/>
      <c r="F362" s="44"/>
      <c r="G362" s="36"/>
      <c r="H362" s="449"/>
      <c r="I362" s="44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ht="15.75" customHeight="1">
      <c r="A363" s="6"/>
      <c r="B363" s="44"/>
      <c r="C363" s="44"/>
      <c r="D363" s="44"/>
      <c r="E363" s="44"/>
      <c r="F363" s="44"/>
      <c r="G363" s="36"/>
      <c r="H363" s="449"/>
      <c r="I363" s="44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ht="15.75" customHeight="1">
      <c r="A364" s="6"/>
      <c r="B364" s="44"/>
      <c r="C364" s="44"/>
      <c r="D364" s="44"/>
      <c r="E364" s="44"/>
      <c r="F364" s="44"/>
      <c r="G364" s="36"/>
      <c r="H364" s="449"/>
      <c r="I364" s="44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ht="15.75" customHeight="1">
      <c r="A365" s="6"/>
      <c r="B365" s="44"/>
      <c r="C365" s="44"/>
      <c r="D365" s="44"/>
      <c r="E365" s="44"/>
      <c r="F365" s="44"/>
      <c r="G365" s="36"/>
      <c r="H365" s="449"/>
      <c r="I365" s="44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ht="15.75" customHeight="1">
      <c r="A366" s="6"/>
      <c r="B366" s="44"/>
      <c r="C366" s="44"/>
      <c r="D366" s="44"/>
      <c r="E366" s="44"/>
      <c r="F366" s="44"/>
      <c r="G366" s="36"/>
      <c r="H366" s="449"/>
      <c r="I366" s="44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ht="15.75" customHeight="1">
      <c r="A367" s="6"/>
      <c r="B367" s="44"/>
      <c r="C367" s="44"/>
      <c r="D367" s="44"/>
      <c r="E367" s="44"/>
      <c r="F367" s="44"/>
      <c r="G367" s="36"/>
      <c r="H367" s="449"/>
      <c r="I367" s="44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ht="15.75" customHeight="1">
      <c r="A368" s="6"/>
      <c r="B368" s="44"/>
      <c r="C368" s="44"/>
      <c r="D368" s="44"/>
      <c r="E368" s="44"/>
      <c r="F368" s="44"/>
      <c r="G368" s="36"/>
      <c r="H368" s="449"/>
      <c r="I368" s="44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ht="15.75" customHeight="1">
      <c r="A369" s="6"/>
      <c r="B369" s="44"/>
      <c r="C369" s="44"/>
      <c r="D369" s="44"/>
      <c r="E369" s="44"/>
      <c r="F369" s="44"/>
      <c r="G369" s="36"/>
      <c r="H369" s="449"/>
      <c r="I369" s="44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ht="15.75" customHeight="1">
      <c r="A370" s="6"/>
      <c r="B370" s="44"/>
      <c r="C370" s="44"/>
      <c r="D370" s="44"/>
      <c r="E370" s="44"/>
      <c r="F370" s="44"/>
      <c r="G370" s="36"/>
      <c r="H370" s="449"/>
      <c r="I370" s="44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ht="15.75" customHeight="1">
      <c r="A371" s="6"/>
      <c r="B371" s="44"/>
      <c r="C371" s="44"/>
      <c r="D371" s="44"/>
      <c r="E371" s="44"/>
      <c r="F371" s="44"/>
      <c r="G371" s="36"/>
      <c r="H371" s="449"/>
      <c r="I371" s="44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ht="15.75" customHeight="1">
      <c r="A372" s="6"/>
      <c r="B372" s="44"/>
      <c r="C372" s="44"/>
      <c r="D372" s="44"/>
      <c r="E372" s="44"/>
      <c r="F372" s="44"/>
      <c r="G372" s="36"/>
      <c r="H372" s="449"/>
      <c r="I372" s="44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ht="15.75" customHeight="1">
      <c r="A373" s="6"/>
      <c r="B373" s="44"/>
      <c r="C373" s="44"/>
      <c r="D373" s="44"/>
      <c r="E373" s="44"/>
      <c r="F373" s="44"/>
      <c r="G373" s="36"/>
      <c r="H373" s="449"/>
      <c r="I373" s="44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ht="15.75" customHeight="1">
      <c r="A374" s="6"/>
      <c r="B374" s="44"/>
      <c r="C374" s="44"/>
      <c r="D374" s="44"/>
      <c r="E374" s="44"/>
      <c r="F374" s="44"/>
      <c r="G374" s="36"/>
      <c r="H374" s="449"/>
      <c r="I374" s="44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ht="15.75" customHeight="1">
      <c r="A375" s="6"/>
      <c r="B375" s="44"/>
      <c r="C375" s="44"/>
      <c r="D375" s="44"/>
      <c r="E375" s="44"/>
      <c r="F375" s="44"/>
      <c r="G375" s="36"/>
      <c r="H375" s="449"/>
      <c r="I375" s="44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ht="15.75" customHeight="1">
      <c r="A376" s="6"/>
      <c r="B376" s="44"/>
      <c r="C376" s="44"/>
      <c r="D376" s="44"/>
      <c r="E376" s="44"/>
      <c r="F376" s="44"/>
      <c r="G376" s="36"/>
      <c r="H376" s="449"/>
      <c r="I376" s="44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ht="15.75" customHeight="1">
      <c r="A377" s="6"/>
      <c r="B377" s="44"/>
      <c r="C377" s="44"/>
      <c r="D377" s="44"/>
      <c r="E377" s="44"/>
      <c r="F377" s="44"/>
      <c r="G377" s="36"/>
      <c r="H377" s="449"/>
      <c r="I377" s="44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ht="15.75" customHeight="1">
      <c r="A378" s="6"/>
      <c r="B378" s="44"/>
      <c r="C378" s="44"/>
      <c r="D378" s="44"/>
      <c r="E378" s="44"/>
      <c r="F378" s="44"/>
      <c r="G378" s="36"/>
      <c r="H378" s="449"/>
      <c r="I378" s="44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ht="15.75" customHeight="1">
      <c r="A379" s="6"/>
      <c r="B379" s="44"/>
      <c r="C379" s="44"/>
      <c r="D379" s="44"/>
      <c r="E379" s="44"/>
      <c r="F379" s="44"/>
      <c r="G379" s="36"/>
      <c r="H379" s="449"/>
      <c r="I379" s="44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ht="15.75" customHeight="1">
      <c r="A380" s="6"/>
      <c r="B380" s="44"/>
      <c r="C380" s="44"/>
      <c r="D380" s="44"/>
      <c r="E380" s="44"/>
      <c r="F380" s="44"/>
      <c r="G380" s="36"/>
      <c r="H380" s="449"/>
      <c r="I380" s="44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ht="15.75" customHeight="1">
      <c r="A381" s="6"/>
      <c r="B381" s="44"/>
      <c r="C381" s="44"/>
      <c r="D381" s="44"/>
      <c r="E381" s="44"/>
      <c r="F381" s="44"/>
      <c r="G381" s="36"/>
      <c r="H381" s="449"/>
      <c r="I381" s="44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ht="15.75" customHeight="1">
      <c r="A382" s="6"/>
      <c r="B382" s="44"/>
      <c r="C382" s="44"/>
      <c r="D382" s="44"/>
      <c r="E382" s="44"/>
      <c r="F382" s="44"/>
      <c r="G382" s="36"/>
      <c r="H382" s="449"/>
      <c r="I382" s="44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ht="15.75" customHeight="1">
      <c r="A383" s="6"/>
      <c r="B383" s="44"/>
      <c r="C383" s="44"/>
      <c r="D383" s="44"/>
      <c r="E383" s="44"/>
      <c r="F383" s="44"/>
      <c r="G383" s="36"/>
      <c r="H383" s="449"/>
      <c r="I383" s="44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ht="15.75" customHeight="1">
      <c r="A384" s="6"/>
      <c r="B384" s="44"/>
      <c r="C384" s="44"/>
      <c r="D384" s="44"/>
      <c r="E384" s="44"/>
      <c r="F384" s="44"/>
      <c r="G384" s="36"/>
      <c r="H384" s="449"/>
      <c r="I384" s="44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ht="15.75" customHeight="1">
      <c r="A385" s="6"/>
      <c r="B385" s="44"/>
      <c r="C385" s="44"/>
      <c r="D385" s="44"/>
      <c r="E385" s="44"/>
      <c r="F385" s="44"/>
      <c r="G385" s="36"/>
      <c r="H385" s="449"/>
      <c r="I385" s="44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ht="15.75" customHeight="1">
      <c r="A386" s="6"/>
      <c r="B386" s="44"/>
      <c r="C386" s="44"/>
      <c r="D386" s="44"/>
      <c r="E386" s="44"/>
      <c r="F386" s="44"/>
      <c r="G386" s="36"/>
      <c r="H386" s="449"/>
      <c r="I386" s="44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ht="15.75" customHeight="1">
      <c r="A387" s="6"/>
      <c r="B387" s="44"/>
      <c r="C387" s="44"/>
      <c r="D387" s="44"/>
      <c r="E387" s="44"/>
      <c r="F387" s="44"/>
      <c r="G387" s="36"/>
      <c r="H387" s="449"/>
      <c r="I387" s="44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ht="15.75" customHeight="1">
      <c r="A388" s="6"/>
      <c r="B388" s="44"/>
      <c r="C388" s="44"/>
      <c r="D388" s="44"/>
      <c r="E388" s="44"/>
      <c r="F388" s="44"/>
      <c r="G388" s="36"/>
      <c r="H388" s="449"/>
      <c r="I388" s="44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ht="15.75" customHeight="1">
      <c r="A389" s="6"/>
      <c r="B389" s="44"/>
      <c r="C389" s="44"/>
      <c r="D389" s="44"/>
      <c r="E389" s="44"/>
      <c r="F389" s="44"/>
      <c r="G389" s="36"/>
      <c r="H389" s="449"/>
      <c r="I389" s="44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ht="15.75" customHeight="1">
      <c r="A390" s="6"/>
      <c r="B390" s="44"/>
      <c r="C390" s="44"/>
      <c r="D390" s="44"/>
      <c r="E390" s="44"/>
      <c r="F390" s="44"/>
      <c r="G390" s="36"/>
      <c r="H390" s="449"/>
      <c r="I390" s="44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ht="15.75" customHeight="1">
      <c r="A391" s="6"/>
      <c r="B391" s="44"/>
      <c r="C391" s="44"/>
      <c r="D391" s="44"/>
      <c r="E391" s="44"/>
      <c r="F391" s="44"/>
      <c r="G391" s="36"/>
      <c r="H391" s="449"/>
      <c r="I391" s="44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ht="15.75" customHeight="1">
      <c r="A392" s="6"/>
      <c r="B392" s="44"/>
      <c r="C392" s="44"/>
      <c r="D392" s="44"/>
      <c r="E392" s="44"/>
      <c r="F392" s="44"/>
      <c r="G392" s="36"/>
      <c r="H392" s="449"/>
      <c r="I392" s="44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ht="15.75" customHeight="1">
      <c r="A393" s="6"/>
      <c r="B393" s="44"/>
      <c r="C393" s="44"/>
      <c r="D393" s="44"/>
      <c r="E393" s="44"/>
      <c r="F393" s="44"/>
      <c r="G393" s="36"/>
      <c r="H393" s="449"/>
      <c r="I393" s="44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ht="15.75" customHeight="1">
      <c r="A394" s="6"/>
      <c r="B394" s="44"/>
      <c r="C394" s="44"/>
      <c r="D394" s="44"/>
      <c r="E394" s="44"/>
      <c r="F394" s="44"/>
      <c r="G394" s="36"/>
      <c r="H394" s="449"/>
      <c r="I394" s="44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ht="15.75" customHeight="1">
      <c r="A395" s="6"/>
      <c r="B395" s="44"/>
      <c r="C395" s="44"/>
      <c r="D395" s="44"/>
      <c r="E395" s="44"/>
      <c r="F395" s="44"/>
      <c r="G395" s="36"/>
      <c r="H395" s="449"/>
      <c r="I395" s="44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ht="15.75" customHeight="1">
      <c r="A396" s="6"/>
      <c r="B396" s="44"/>
      <c r="C396" s="44"/>
      <c r="D396" s="44"/>
      <c r="E396" s="44"/>
      <c r="F396" s="44"/>
      <c r="G396" s="36"/>
      <c r="H396" s="449"/>
      <c r="I396" s="44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ht="15.75" customHeight="1">
      <c r="A397" s="6"/>
      <c r="B397" s="44"/>
      <c r="C397" s="44"/>
      <c r="D397" s="44"/>
      <c r="E397" s="44"/>
      <c r="F397" s="44"/>
      <c r="G397" s="36"/>
      <c r="H397" s="449"/>
      <c r="I397" s="44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ht="15.75" customHeight="1">
      <c r="A398" s="6"/>
      <c r="B398" s="44"/>
      <c r="C398" s="44"/>
      <c r="D398" s="44"/>
      <c r="E398" s="44"/>
      <c r="F398" s="44"/>
      <c r="G398" s="36"/>
      <c r="H398" s="449"/>
      <c r="I398" s="44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ht="15.75" customHeight="1">
      <c r="A399" s="6"/>
      <c r="B399" s="44"/>
      <c r="C399" s="44"/>
      <c r="D399" s="44"/>
      <c r="E399" s="44"/>
      <c r="F399" s="44"/>
      <c r="G399" s="36"/>
      <c r="H399" s="449"/>
      <c r="I399" s="44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ht="15.75" customHeight="1">
      <c r="A400" s="6"/>
      <c r="B400" s="44"/>
      <c r="C400" s="44"/>
      <c r="D400" s="44"/>
      <c r="E400" s="44"/>
      <c r="F400" s="44"/>
      <c r="G400" s="36"/>
      <c r="H400" s="449"/>
      <c r="I400" s="44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ht="15.75" customHeight="1">
      <c r="A401" s="6"/>
      <c r="B401" s="44"/>
      <c r="C401" s="44"/>
      <c r="D401" s="44"/>
      <c r="E401" s="44"/>
      <c r="F401" s="44"/>
      <c r="G401" s="36"/>
      <c r="H401" s="449"/>
      <c r="I401" s="44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ht="15.75" customHeight="1">
      <c r="A402" s="6"/>
      <c r="B402" s="44"/>
      <c r="C402" s="44"/>
      <c r="D402" s="44"/>
      <c r="E402" s="44"/>
      <c r="F402" s="44"/>
      <c r="G402" s="36"/>
      <c r="H402" s="449"/>
      <c r="I402" s="44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ht="15.75" customHeight="1">
      <c r="A403" s="6"/>
      <c r="B403" s="44"/>
      <c r="C403" s="44"/>
      <c r="D403" s="44"/>
      <c r="E403" s="44"/>
      <c r="F403" s="44"/>
      <c r="G403" s="36"/>
      <c r="H403" s="449"/>
      <c r="I403" s="44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ht="15.75" customHeight="1">
      <c r="A404" s="6"/>
      <c r="B404" s="44"/>
      <c r="C404" s="44"/>
      <c r="D404" s="44"/>
      <c r="E404" s="44"/>
      <c r="F404" s="44"/>
      <c r="G404" s="36"/>
      <c r="H404" s="449"/>
      <c r="I404" s="44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ht="15.75" customHeight="1">
      <c r="A405" s="6"/>
      <c r="B405" s="44"/>
      <c r="C405" s="44"/>
      <c r="D405" s="44"/>
      <c r="E405" s="44"/>
      <c r="F405" s="44"/>
      <c r="G405" s="36"/>
      <c r="H405" s="449"/>
      <c r="I405" s="44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ht="15.75" customHeight="1">
      <c r="A406" s="6"/>
      <c r="B406" s="44"/>
      <c r="C406" s="44"/>
      <c r="D406" s="44"/>
      <c r="E406" s="44"/>
      <c r="F406" s="44"/>
      <c r="G406" s="36"/>
      <c r="H406" s="449"/>
      <c r="I406" s="44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ht="15.75" customHeight="1">
      <c r="A407" s="6"/>
      <c r="B407" s="44"/>
      <c r="C407" s="44"/>
      <c r="D407" s="44"/>
      <c r="E407" s="44"/>
      <c r="F407" s="44"/>
      <c r="G407" s="36"/>
      <c r="H407" s="449"/>
      <c r="I407" s="44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ht="15.75" customHeight="1">
      <c r="A408" s="6"/>
      <c r="B408" s="44"/>
      <c r="C408" s="44"/>
      <c r="D408" s="44"/>
      <c r="E408" s="44"/>
      <c r="F408" s="44"/>
      <c r="G408" s="36"/>
      <c r="H408" s="449"/>
      <c r="I408" s="44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ht="15.75" customHeight="1">
      <c r="A409" s="6"/>
      <c r="B409" s="44"/>
      <c r="C409" s="44"/>
      <c r="D409" s="44"/>
      <c r="E409" s="44"/>
      <c r="F409" s="44"/>
      <c r="G409" s="36"/>
      <c r="H409" s="449"/>
      <c r="I409" s="44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ht="15.75" customHeight="1">
      <c r="A410" s="6"/>
      <c r="B410" s="44"/>
      <c r="C410" s="44"/>
      <c r="D410" s="44"/>
      <c r="E410" s="44"/>
      <c r="F410" s="44"/>
      <c r="G410" s="36"/>
      <c r="H410" s="449"/>
      <c r="I410" s="44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ht="15.75" customHeight="1">
      <c r="A411" s="6"/>
      <c r="B411" s="44"/>
      <c r="C411" s="44"/>
      <c r="D411" s="44"/>
      <c r="E411" s="44"/>
      <c r="F411" s="44"/>
      <c r="G411" s="36"/>
      <c r="H411" s="449"/>
      <c r="I411" s="44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ht="15.75" customHeight="1">
      <c r="A412" s="6"/>
      <c r="B412" s="44"/>
      <c r="C412" s="44"/>
      <c r="D412" s="44"/>
      <c r="E412" s="44"/>
      <c r="F412" s="44"/>
      <c r="G412" s="36"/>
      <c r="H412" s="449"/>
      <c r="I412" s="44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ht="15.75" customHeight="1">
      <c r="A413" s="6"/>
      <c r="B413" s="44"/>
      <c r="C413" s="44"/>
      <c r="D413" s="44"/>
      <c r="E413" s="44"/>
      <c r="F413" s="44"/>
      <c r="G413" s="36"/>
      <c r="H413" s="449"/>
      <c r="I413" s="44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ht="15.75" customHeight="1">
      <c r="A414" s="6"/>
      <c r="B414" s="44"/>
      <c r="C414" s="44"/>
      <c r="D414" s="44"/>
      <c r="E414" s="44"/>
      <c r="F414" s="44"/>
      <c r="G414" s="36"/>
      <c r="H414" s="449"/>
      <c r="I414" s="44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ht="15.75" customHeight="1">
      <c r="A415" s="6"/>
      <c r="B415" s="44"/>
      <c r="C415" s="44"/>
      <c r="D415" s="44"/>
      <c r="E415" s="44"/>
      <c r="F415" s="44"/>
      <c r="G415" s="36"/>
      <c r="H415" s="449"/>
      <c r="I415" s="44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ht="15.75" customHeight="1">
      <c r="A416" s="6"/>
      <c r="B416" s="44"/>
      <c r="C416" s="44"/>
      <c r="D416" s="44"/>
      <c r="E416" s="44"/>
      <c r="F416" s="44"/>
      <c r="G416" s="36"/>
      <c r="H416" s="449"/>
      <c r="I416" s="44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ht="15.75" customHeight="1">
      <c r="A417" s="6"/>
      <c r="B417" s="44"/>
      <c r="C417" s="44"/>
      <c r="D417" s="44"/>
      <c r="E417" s="44"/>
      <c r="F417" s="44"/>
      <c r="G417" s="36"/>
      <c r="H417" s="449"/>
      <c r="I417" s="44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ht="15.75" customHeight="1">
      <c r="A418" s="6"/>
      <c r="B418" s="44"/>
      <c r="C418" s="44"/>
      <c r="D418" s="44"/>
      <c r="E418" s="44"/>
      <c r="F418" s="44"/>
      <c r="G418" s="36"/>
      <c r="H418" s="449"/>
      <c r="I418" s="44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ht="15.75" customHeight="1">
      <c r="A419" s="6"/>
      <c r="B419" s="44"/>
      <c r="C419" s="44"/>
      <c r="D419" s="44"/>
      <c r="E419" s="44"/>
      <c r="F419" s="44"/>
      <c r="G419" s="36"/>
      <c r="H419" s="449"/>
      <c r="I419" s="44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ht="15.75" customHeight="1">
      <c r="A420" s="6"/>
      <c r="B420" s="44"/>
      <c r="C420" s="44"/>
      <c r="D420" s="44"/>
      <c r="E420" s="44"/>
      <c r="F420" s="44"/>
      <c r="G420" s="36"/>
      <c r="H420" s="449"/>
      <c r="I420" s="44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ht="15.75" customHeight="1">
      <c r="A421" s="6"/>
      <c r="B421" s="44"/>
      <c r="C421" s="44"/>
      <c r="D421" s="44"/>
      <c r="E421" s="44"/>
      <c r="F421" s="44"/>
      <c r="G421" s="36"/>
      <c r="H421" s="449"/>
      <c r="I421" s="44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ht="15.75" customHeight="1">
      <c r="A422" s="6"/>
      <c r="B422" s="44"/>
      <c r="C422" s="44"/>
      <c r="D422" s="44"/>
      <c r="E422" s="44"/>
      <c r="F422" s="44"/>
      <c r="G422" s="36"/>
      <c r="H422" s="449"/>
      <c r="I422" s="44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ht="15.75" customHeight="1">
      <c r="A423" s="6"/>
      <c r="B423" s="44"/>
      <c r="C423" s="44"/>
      <c r="D423" s="44"/>
      <c r="E423" s="44"/>
      <c r="F423" s="44"/>
      <c r="G423" s="36"/>
      <c r="H423" s="449"/>
      <c r="I423" s="44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ht="15.75" customHeight="1">
      <c r="A424" s="6"/>
      <c r="B424" s="44"/>
      <c r="C424" s="44"/>
      <c r="D424" s="44"/>
      <c r="E424" s="44"/>
      <c r="F424" s="44"/>
      <c r="G424" s="36"/>
      <c r="H424" s="449"/>
      <c r="I424" s="44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ht="15.75" customHeight="1">
      <c r="A425" s="6"/>
      <c r="B425" s="44"/>
      <c r="C425" s="44"/>
      <c r="D425" s="44"/>
      <c r="E425" s="44"/>
      <c r="F425" s="44"/>
      <c r="G425" s="36"/>
      <c r="H425" s="449"/>
      <c r="I425" s="44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ht="15.75" customHeight="1">
      <c r="A426" s="6"/>
      <c r="B426" s="44"/>
      <c r="C426" s="44"/>
      <c r="D426" s="44"/>
      <c r="E426" s="44"/>
      <c r="F426" s="44"/>
      <c r="G426" s="36"/>
      <c r="H426" s="449"/>
      <c r="I426" s="44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ht="15.75" customHeight="1">
      <c r="A427" s="6"/>
      <c r="B427" s="44"/>
      <c r="C427" s="44"/>
      <c r="D427" s="44"/>
      <c r="E427" s="44"/>
      <c r="F427" s="44"/>
      <c r="G427" s="36"/>
      <c r="H427" s="449"/>
      <c r="I427" s="44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ht="15.75" customHeight="1">
      <c r="A428" s="6"/>
      <c r="B428" s="44"/>
      <c r="C428" s="44"/>
      <c r="D428" s="44"/>
      <c r="E428" s="44"/>
      <c r="F428" s="44"/>
      <c r="G428" s="36"/>
      <c r="H428" s="449"/>
      <c r="I428" s="44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ht="15.75" customHeight="1">
      <c r="A429" s="6"/>
      <c r="B429" s="44"/>
      <c r="C429" s="44"/>
      <c r="D429" s="44"/>
      <c r="E429" s="44"/>
      <c r="F429" s="44"/>
      <c r="G429" s="36"/>
      <c r="H429" s="449"/>
      <c r="I429" s="44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ht="15.75" customHeight="1">
      <c r="A430" s="6"/>
      <c r="B430" s="44"/>
      <c r="C430" s="44"/>
      <c r="D430" s="44"/>
      <c r="E430" s="44"/>
      <c r="F430" s="44"/>
      <c r="G430" s="36"/>
      <c r="H430" s="449"/>
      <c r="I430" s="44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ht="15.75" customHeight="1">
      <c r="A431" s="6"/>
      <c r="B431" s="44"/>
      <c r="C431" s="44"/>
      <c r="D431" s="44"/>
      <c r="E431" s="44"/>
      <c r="F431" s="44"/>
      <c r="G431" s="36"/>
      <c r="H431" s="449"/>
      <c r="I431" s="44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ht="15.75" customHeight="1">
      <c r="A432" s="6"/>
      <c r="B432" s="44"/>
      <c r="C432" s="44"/>
      <c r="D432" s="44"/>
      <c r="E432" s="44"/>
      <c r="F432" s="44"/>
      <c r="G432" s="36"/>
      <c r="H432" s="449"/>
      <c r="I432" s="44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ht="15.75" customHeight="1">
      <c r="A433" s="6"/>
      <c r="B433" s="44"/>
      <c r="C433" s="44"/>
      <c r="D433" s="44"/>
      <c r="E433" s="44"/>
      <c r="F433" s="44"/>
      <c r="G433" s="36"/>
      <c r="H433" s="449"/>
      <c r="I433" s="44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ht="15.75" customHeight="1">
      <c r="A434" s="6"/>
      <c r="B434" s="44"/>
      <c r="C434" s="44"/>
      <c r="D434" s="44"/>
      <c r="E434" s="44"/>
      <c r="F434" s="44"/>
      <c r="G434" s="36"/>
      <c r="H434" s="449"/>
      <c r="I434" s="44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ht="15.75" customHeight="1">
      <c r="A435" s="6"/>
      <c r="B435" s="44"/>
      <c r="C435" s="44"/>
      <c r="D435" s="44"/>
      <c r="E435" s="44"/>
      <c r="F435" s="44"/>
      <c r="G435" s="36"/>
      <c r="H435" s="449"/>
      <c r="I435" s="44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ht="15.75" customHeight="1">
      <c r="A436" s="6"/>
      <c r="B436" s="44"/>
      <c r="C436" s="44"/>
      <c r="D436" s="44"/>
      <c r="E436" s="44"/>
      <c r="F436" s="44"/>
      <c r="G436" s="36"/>
      <c r="H436" s="449"/>
      <c r="I436" s="44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ht="15.75" customHeight="1">
      <c r="A437" s="6"/>
      <c r="B437" s="44"/>
      <c r="C437" s="44"/>
      <c r="D437" s="44"/>
      <c r="E437" s="44"/>
      <c r="F437" s="44"/>
      <c r="G437" s="36"/>
      <c r="H437" s="449"/>
      <c r="I437" s="44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ht="15.75" customHeight="1">
      <c r="A438" s="6"/>
      <c r="B438" s="44"/>
      <c r="C438" s="44"/>
      <c r="D438" s="44"/>
      <c r="E438" s="44"/>
      <c r="F438" s="44"/>
      <c r="G438" s="36"/>
      <c r="H438" s="449"/>
      <c r="I438" s="44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ht="15.75" customHeight="1">
      <c r="A439" s="6"/>
      <c r="B439" s="44"/>
      <c r="C439" s="44"/>
      <c r="D439" s="44"/>
      <c r="E439" s="44"/>
      <c r="F439" s="44"/>
      <c r="G439" s="36"/>
      <c r="H439" s="449"/>
      <c r="I439" s="44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ht="15.75" customHeight="1">
      <c r="A440" s="6"/>
      <c r="B440" s="44"/>
      <c r="C440" s="44"/>
      <c r="D440" s="44"/>
      <c r="E440" s="44"/>
      <c r="F440" s="44"/>
      <c r="G440" s="36"/>
      <c r="H440" s="449"/>
      <c r="I440" s="44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ht="15.75" customHeight="1">
      <c r="A441" s="6"/>
      <c r="B441" s="44"/>
      <c r="C441" s="44"/>
      <c r="D441" s="44"/>
      <c r="E441" s="44"/>
      <c r="F441" s="44"/>
      <c r="G441" s="36"/>
      <c r="H441" s="449"/>
      <c r="I441" s="44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ht="15.75" customHeight="1">
      <c r="A442" s="6"/>
      <c r="B442" s="44"/>
      <c r="C442" s="44"/>
      <c r="D442" s="44"/>
      <c r="E442" s="44"/>
      <c r="F442" s="44"/>
      <c r="G442" s="36"/>
      <c r="H442" s="449"/>
      <c r="I442" s="44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ht="15.75" customHeight="1">
      <c r="A443" s="6"/>
      <c r="B443" s="44"/>
      <c r="C443" s="44"/>
      <c r="D443" s="44"/>
      <c r="E443" s="44"/>
      <c r="F443" s="44"/>
      <c r="G443" s="36"/>
      <c r="H443" s="449"/>
      <c r="I443" s="44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ht="15.75" customHeight="1">
      <c r="A444" s="6"/>
      <c r="B444" s="44"/>
      <c r="C444" s="44"/>
      <c r="D444" s="44"/>
      <c r="E444" s="44"/>
      <c r="F444" s="44"/>
      <c r="G444" s="36"/>
      <c r="H444" s="449"/>
      <c r="I444" s="44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ht="15.75" customHeight="1">
      <c r="A445" s="6"/>
      <c r="B445" s="44"/>
      <c r="C445" s="44"/>
      <c r="D445" s="44"/>
      <c r="E445" s="44"/>
      <c r="F445" s="44"/>
      <c r="G445" s="36"/>
      <c r="H445" s="449"/>
      <c r="I445" s="44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ht="15.75" customHeight="1">
      <c r="A446" s="6"/>
      <c r="B446" s="44"/>
      <c r="C446" s="44"/>
      <c r="D446" s="44"/>
      <c r="E446" s="44"/>
      <c r="F446" s="44"/>
      <c r="G446" s="36"/>
      <c r="H446" s="449"/>
      <c r="I446" s="44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ht="15.75" customHeight="1">
      <c r="A447" s="6"/>
      <c r="B447" s="44"/>
      <c r="C447" s="44"/>
      <c r="D447" s="44"/>
      <c r="E447" s="44"/>
      <c r="F447" s="44"/>
      <c r="G447" s="36"/>
      <c r="H447" s="449"/>
      <c r="I447" s="44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ht="15.75" customHeight="1">
      <c r="A448" s="6"/>
      <c r="B448" s="44"/>
      <c r="C448" s="44"/>
      <c r="D448" s="44"/>
      <c r="E448" s="44"/>
      <c r="F448" s="44"/>
      <c r="G448" s="36"/>
      <c r="H448" s="449"/>
      <c r="I448" s="44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ht="15.75" customHeight="1">
      <c r="A449" s="6"/>
      <c r="B449" s="44"/>
      <c r="C449" s="44"/>
      <c r="D449" s="44"/>
      <c r="E449" s="44"/>
      <c r="F449" s="44"/>
      <c r="G449" s="36"/>
      <c r="H449" s="449"/>
      <c r="I449" s="44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ht="15.75" customHeight="1">
      <c r="A450" s="6"/>
      <c r="B450" s="44"/>
      <c r="C450" s="44"/>
      <c r="D450" s="44"/>
      <c r="E450" s="44"/>
      <c r="F450" s="44"/>
      <c r="G450" s="36"/>
      <c r="H450" s="449"/>
      <c r="I450" s="44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ht="15.75" customHeight="1">
      <c r="A451" s="6"/>
      <c r="B451" s="44"/>
      <c r="C451" s="44"/>
      <c r="D451" s="44"/>
      <c r="E451" s="44"/>
      <c r="F451" s="44"/>
      <c r="G451" s="36"/>
      <c r="H451" s="449"/>
      <c r="I451" s="44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ht="15.75" customHeight="1">
      <c r="A452" s="6"/>
      <c r="B452" s="44"/>
      <c r="C452" s="44"/>
      <c r="D452" s="44"/>
      <c r="E452" s="44"/>
      <c r="F452" s="44"/>
      <c r="G452" s="36"/>
      <c r="H452" s="449"/>
      <c r="I452" s="44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ht="15.75" customHeight="1">
      <c r="A453" s="6"/>
      <c r="B453" s="44"/>
      <c r="C453" s="44"/>
      <c r="D453" s="44"/>
      <c r="E453" s="44"/>
      <c r="F453" s="44"/>
      <c r="G453" s="36"/>
      <c r="H453" s="449"/>
      <c r="I453" s="44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ht="15.75" customHeight="1">
      <c r="A454" s="6"/>
      <c r="B454" s="44"/>
      <c r="C454" s="44"/>
      <c r="D454" s="44"/>
      <c r="E454" s="44"/>
      <c r="F454" s="44"/>
      <c r="G454" s="36"/>
      <c r="H454" s="449"/>
      <c r="I454" s="44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ht="15.75" customHeight="1">
      <c r="A455" s="6"/>
      <c r="B455" s="44"/>
      <c r="C455" s="44"/>
      <c r="D455" s="44"/>
      <c r="E455" s="44"/>
      <c r="F455" s="44"/>
      <c r="G455" s="36"/>
      <c r="H455" s="449"/>
      <c r="I455" s="44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ht="15.75" customHeight="1">
      <c r="A456" s="6"/>
      <c r="B456" s="44"/>
      <c r="C456" s="44"/>
      <c r="D456" s="44"/>
      <c r="E456" s="44"/>
      <c r="F456" s="44"/>
      <c r="G456" s="36"/>
      <c r="H456" s="449"/>
      <c r="I456" s="44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ht="15.75" customHeight="1">
      <c r="A457" s="6"/>
      <c r="B457" s="44"/>
      <c r="C457" s="44"/>
      <c r="D457" s="44"/>
      <c r="E457" s="44"/>
      <c r="F457" s="44"/>
      <c r="G457" s="36"/>
      <c r="H457" s="449"/>
      <c r="I457" s="44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ht="15.75" customHeight="1">
      <c r="A458" s="6"/>
      <c r="B458" s="44"/>
      <c r="C458" s="44"/>
      <c r="D458" s="44"/>
      <c r="E458" s="44"/>
      <c r="F458" s="44"/>
      <c r="G458" s="36"/>
      <c r="H458" s="449"/>
      <c r="I458" s="44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ht="15.75" customHeight="1">
      <c r="A459" s="6"/>
      <c r="B459" s="44"/>
      <c r="C459" s="44"/>
      <c r="D459" s="44"/>
      <c r="E459" s="44"/>
      <c r="F459" s="44"/>
      <c r="G459" s="36"/>
      <c r="H459" s="449"/>
      <c r="I459" s="44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ht="15.75" customHeight="1">
      <c r="A460" s="6"/>
      <c r="B460" s="44"/>
      <c r="C460" s="44"/>
      <c r="D460" s="44"/>
      <c r="E460" s="44"/>
      <c r="F460" s="44"/>
      <c r="G460" s="36"/>
      <c r="H460" s="449"/>
      <c r="I460" s="44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ht="15.75" customHeight="1">
      <c r="A461" s="6"/>
      <c r="B461" s="44"/>
      <c r="C461" s="44"/>
      <c r="D461" s="44"/>
      <c r="E461" s="44"/>
      <c r="F461" s="44"/>
      <c r="G461" s="36"/>
      <c r="H461" s="449"/>
      <c r="I461" s="44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ht="15.75" customHeight="1">
      <c r="A462" s="6"/>
      <c r="B462" s="44"/>
      <c r="C462" s="44"/>
      <c r="D462" s="44"/>
      <c r="E462" s="44"/>
      <c r="F462" s="44"/>
      <c r="G462" s="36"/>
      <c r="H462" s="449"/>
      <c r="I462" s="44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ht="15.75" customHeight="1">
      <c r="A463" s="6"/>
      <c r="B463" s="44"/>
      <c r="C463" s="44"/>
      <c r="D463" s="44"/>
      <c r="E463" s="44"/>
      <c r="F463" s="44"/>
      <c r="G463" s="36"/>
      <c r="H463" s="449"/>
      <c r="I463" s="44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ht="15.75" customHeight="1">
      <c r="A464" s="6"/>
      <c r="B464" s="44"/>
      <c r="C464" s="44"/>
      <c r="D464" s="44"/>
      <c r="E464" s="44"/>
      <c r="F464" s="44"/>
      <c r="G464" s="36"/>
      <c r="H464" s="449"/>
      <c r="I464" s="44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ht="15.75" customHeight="1">
      <c r="A465" s="6"/>
      <c r="B465" s="44"/>
      <c r="C465" s="44"/>
      <c r="D465" s="44"/>
      <c r="E465" s="44"/>
      <c r="F465" s="44"/>
      <c r="G465" s="36"/>
      <c r="H465" s="449"/>
      <c r="I465" s="44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ht="15.75" customHeight="1">
      <c r="A466" s="6"/>
      <c r="B466" s="44"/>
      <c r="C466" s="44"/>
      <c r="D466" s="44"/>
      <c r="E466" s="44"/>
      <c r="F466" s="44"/>
      <c r="G466" s="36"/>
      <c r="H466" s="449"/>
      <c r="I466" s="44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ht="15.75" customHeight="1">
      <c r="A467" s="6"/>
      <c r="B467" s="44"/>
      <c r="C467" s="44"/>
      <c r="D467" s="44"/>
      <c r="E467" s="44"/>
      <c r="F467" s="44"/>
      <c r="G467" s="36"/>
      <c r="H467" s="449"/>
      <c r="I467" s="44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ht="15.75" customHeight="1">
      <c r="A468" s="6"/>
      <c r="B468" s="44"/>
      <c r="C468" s="44"/>
      <c r="D468" s="44"/>
      <c r="E468" s="44"/>
      <c r="F468" s="44"/>
      <c r="G468" s="36"/>
      <c r="H468" s="449"/>
      <c r="I468" s="44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ht="15.75" customHeight="1">
      <c r="A469" s="6"/>
      <c r="B469" s="44"/>
      <c r="C469" s="44"/>
      <c r="D469" s="44"/>
      <c r="E469" s="44"/>
      <c r="F469" s="44"/>
      <c r="G469" s="36"/>
      <c r="H469" s="449"/>
      <c r="I469" s="44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ht="15.75" customHeight="1">
      <c r="A470" s="6"/>
      <c r="B470" s="44"/>
      <c r="C470" s="44"/>
      <c r="D470" s="44"/>
      <c r="E470" s="44"/>
      <c r="F470" s="44"/>
      <c r="G470" s="36"/>
      <c r="H470" s="449"/>
      <c r="I470" s="44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ht="15.75" customHeight="1">
      <c r="A471" s="6"/>
      <c r="B471" s="44"/>
      <c r="C471" s="44"/>
      <c r="D471" s="44"/>
      <c r="E471" s="44"/>
      <c r="F471" s="44"/>
      <c r="G471" s="36"/>
      <c r="H471" s="449"/>
      <c r="I471" s="44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ht="15.75" customHeight="1">
      <c r="A472" s="6"/>
      <c r="B472" s="44"/>
      <c r="C472" s="44"/>
      <c r="D472" s="44"/>
      <c r="E472" s="44"/>
      <c r="F472" s="44"/>
      <c r="G472" s="36"/>
      <c r="H472" s="449"/>
      <c r="I472" s="44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ht="15.75" customHeight="1">
      <c r="A473" s="6"/>
      <c r="B473" s="44"/>
      <c r="C473" s="44"/>
      <c r="D473" s="44"/>
      <c r="E473" s="44"/>
      <c r="F473" s="44"/>
      <c r="G473" s="36"/>
      <c r="H473" s="449"/>
      <c r="I473" s="44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ht="15.75" customHeight="1">
      <c r="A474" s="6"/>
      <c r="B474" s="44"/>
      <c r="C474" s="44"/>
      <c r="D474" s="44"/>
      <c r="E474" s="44"/>
      <c r="F474" s="44"/>
      <c r="G474" s="36"/>
      <c r="H474" s="449"/>
      <c r="I474" s="44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ht="15.75" customHeight="1">
      <c r="A475" s="6"/>
      <c r="B475" s="44"/>
      <c r="C475" s="44"/>
      <c r="D475" s="44"/>
      <c r="E475" s="44"/>
      <c r="F475" s="44"/>
      <c r="G475" s="36"/>
      <c r="H475" s="449"/>
      <c r="I475" s="44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ht="15.75" customHeight="1">
      <c r="A476" s="6"/>
      <c r="B476" s="44"/>
      <c r="C476" s="44"/>
      <c r="D476" s="44"/>
      <c r="E476" s="44"/>
      <c r="F476" s="44"/>
      <c r="G476" s="36"/>
      <c r="H476" s="449"/>
      <c r="I476" s="44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ht="15.75" customHeight="1">
      <c r="A477" s="6"/>
      <c r="B477" s="44"/>
      <c r="C477" s="44"/>
      <c r="D477" s="44"/>
      <c r="E477" s="44"/>
      <c r="F477" s="44"/>
      <c r="G477" s="36"/>
      <c r="H477" s="449"/>
      <c r="I477" s="44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ht="15.75" customHeight="1">
      <c r="A478" s="6"/>
      <c r="B478" s="44"/>
      <c r="C478" s="44"/>
      <c r="D478" s="44"/>
      <c r="E478" s="44"/>
      <c r="F478" s="44"/>
      <c r="G478" s="36"/>
      <c r="H478" s="449"/>
      <c r="I478" s="44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ht="15.75" customHeight="1">
      <c r="A479" s="6"/>
      <c r="B479" s="44"/>
      <c r="C479" s="44"/>
      <c r="D479" s="44"/>
      <c r="E479" s="44"/>
      <c r="F479" s="44"/>
      <c r="G479" s="36"/>
      <c r="H479" s="449"/>
      <c r="I479" s="44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ht="15.75" customHeight="1">
      <c r="A480" s="6"/>
      <c r="B480" s="44"/>
      <c r="C480" s="44"/>
      <c r="D480" s="44"/>
      <c r="E480" s="44"/>
      <c r="F480" s="44"/>
      <c r="G480" s="36"/>
      <c r="H480" s="449"/>
      <c r="I480" s="44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ht="15.75" customHeight="1">
      <c r="A481" s="6"/>
      <c r="B481" s="44"/>
      <c r="C481" s="44"/>
      <c r="D481" s="44"/>
      <c r="E481" s="44"/>
      <c r="F481" s="44"/>
      <c r="G481" s="36"/>
      <c r="H481" s="449"/>
      <c r="I481" s="44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ht="15.75" customHeight="1">
      <c r="A482" s="6"/>
      <c r="B482" s="44"/>
      <c r="C482" s="44"/>
      <c r="D482" s="44"/>
      <c r="E482" s="44"/>
      <c r="F482" s="44"/>
      <c r="G482" s="36"/>
      <c r="H482" s="449"/>
      <c r="I482" s="44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ht="15.75" customHeight="1">
      <c r="A483" s="6"/>
      <c r="B483" s="44"/>
      <c r="C483" s="44"/>
      <c r="D483" s="44"/>
      <c r="E483" s="44"/>
      <c r="F483" s="44"/>
      <c r="G483" s="36"/>
      <c r="H483" s="449"/>
      <c r="I483" s="44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ht="15.75" customHeight="1">
      <c r="A484" s="6"/>
      <c r="B484" s="44"/>
      <c r="C484" s="44"/>
      <c r="D484" s="44"/>
      <c r="E484" s="44"/>
      <c r="F484" s="44"/>
      <c r="G484" s="36"/>
      <c r="H484" s="449"/>
      <c r="I484" s="44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ht="15.75" customHeight="1">
      <c r="A485" s="6"/>
      <c r="B485" s="44"/>
      <c r="C485" s="44"/>
      <c r="D485" s="44"/>
      <c r="E485" s="44"/>
      <c r="F485" s="44"/>
      <c r="G485" s="36"/>
      <c r="H485" s="449"/>
      <c r="I485" s="44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ht="15.75" customHeight="1">
      <c r="A486" s="6"/>
      <c r="B486" s="44"/>
      <c r="C486" s="44"/>
      <c r="D486" s="44"/>
      <c r="E486" s="44"/>
      <c r="F486" s="44"/>
      <c r="G486" s="36"/>
      <c r="H486" s="449"/>
      <c r="I486" s="44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ht="15.75" customHeight="1">
      <c r="A487" s="6"/>
      <c r="B487" s="44"/>
      <c r="C487" s="44"/>
      <c r="D487" s="44"/>
      <c r="E487" s="44"/>
      <c r="F487" s="44"/>
      <c r="G487" s="36"/>
      <c r="H487" s="449"/>
      <c r="I487" s="44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ht="15.75" customHeight="1">
      <c r="A488" s="6"/>
      <c r="B488" s="44"/>
      <c r="C488" s="44"/>
      <c r="D488" s="44"/>
      <c r="E488" s="44"/>
      <c r="F488" s="44"/>
      <c r="G488" s="36"/>
      <c r="H488" s="449"/>
      <c r="I488" s="44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ht="15.75" customHeight="1">
      <c r="A489" s="6"/>
      <c r="B489" s="44"/>
      <c r="C489" s="44"/>
      <c r="D489" s="44"/>
      <c r="E489" s="44"/>
      <c r="F489" s="44"/>
      <c r="G489" s="36"/>
      <c r="H489" s="449"/>
      <c r="I489" s="44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ht="15.75" customHeight="1">
      <c r="A490" s="6"/>
      <c r="B490" s="44"/>
      <c r="C490" s="44"/>
      <c r="D490" s="44"/>
      <c r="E490" s="44"/>
      <c r="F490" s="44"/>
      <c r="G490" s="36"/>
      <c r="H490" s="449"/>
      <c r="I490" s="44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ht="15.75" customHeight="1">
      <c r="A491" s="6"/>
      <c r="B491" s="44"/>
      <c r="C491" s="44"/>
      <c r="D491" s="44"/>
      <c r="E491" s="44"/>
      <c r="F491" s="44"/>
      <c r="G491" s="36"/>
      <c r="H491" s="449"/>
      <c r="I491" s="44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ht="15.75" customHeight="1">
      <c r="A492" s="6"/>
      <c r="B492" s="44"/>
      <c r="C492" s="44"/>
      <c r="D492" s="44"/>
      <c r="E492" s="44"/>
      <c r="F492" s="44"/>
      <c r="G492" s="36"/>
      <c r="H492" s="449"/>
      <c r="I492" s="44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ht="15.75" customHeight="1">
      <c r="A493" s="6"/>
      <c r="B493" s="44"/>
      <c r="C493" s="44"/>
      <c r="D493" s="44"/>
      <c r="E493" s="44"/>
      <c r="F493" s="44"/>
      <c r="G493" s="36"/>
      <c r="H493" s="449"/>
      <c r="I493" s="44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ht="15.75" customHeight="1">
      <c r="A494" s="6"/>
      <c r="B494" s="44"/>
      <c r="C494" s="44"/>
      <c r="D494" s="44"/>
      <c r="E494" s="44"/>
      <c r="F494" s="44"/>
      <c r="G494" s="36"/>
      <c r="H494" s="449"/>
      <c r="I494" s="44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ht="15.75" customHeight="1">
      <c r="A495" s="6"/>
      <c r="B495" s="44"/>
      <c r="C495" s="44"/>
      <c r="D495" s="44"/>
      <c r="E495" s="44"/>
      <c r="F495" s="44"/>
      <c r="G495" s="36"/>
      <c r="H495" s="449"/>
      <c r="I495" s="44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ht="15.75" customHeight="1">
      <c r="A496" s="6"/>
      <c r="B496" s="44"/>
      <c r="C496" s="44"/>
      <c r="D496" s="44"/>
      <c r="E496" s="44"/>
      <c r="F496" s="44"/>
      <c r="G496" s="36"/>
      <c r="H496" s="449"/>
      <c r="I496" s="44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ht="15.75" customHeight="1">
      <c r="A497" s="6"/>
      <c r="B497" s="44"/>
      <c r="C497" s="44"/>
      <c r="D497" s="44"/>
      <c r="E497" s="44"/>
      <c r="F497" s="44"/>
      <c r="G497" s="36"/>
      <c r="H497" s="449"/>
      <c r="I497" s="44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ht="15.75" customHeight="1">
      <c r="A498" s="6"/>
      <c r="B498" s="44"/>
      <c r="C498" s="44"/>
      <c r="D498" s="44"/>
      <c r="E498" s="44"/>
      <c r="F498" s="44"/>
      <c r="G498" s="36"/>
      <c r="H498" s="449"/>
      <c r="I498" s="44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ht="15.75" customHeight="1">
      <c r="A499" s="6"/>
      <c r="B499" s="44"/>
      <c r="C499" s="44"/>
      <c r="D499" s="44"/>
      <c r="E499" s="44"/>
      <c r="F499" s="44"/>
      <c r="G499" s="36"/>
      <c r="H499" s="449"/>
      <c r="I499" s="44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ht="15.75" customHeight="1">
      <c r="A500" s="6"/>
      <c r="B500" s="44"/>
      <c r="C500" s="44"/>
      <c r="D500" s="44"/>
      <c r="E500" s="44"/>
      <c r="F500" s="44"/>
      <c r="G500" s="36"/>
      <c r="H500" s="449"/>
      <c r="I500" s="44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ht="15.75" customHeight="1">
      <c r="A501" s="6"/>
      <c r="B501" s="44"/>
      <c r="C501" s="44"/>
      <c r="D501" s="44"/>
      <c r="E501" s="44"/>
      <c r="F501" s="44"/>
      <c r="G501" s="36"/>
      <c r="H501" s="449"/>
      <c r="I501" s="44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ht="15.75" customHeight="1">
      <c r="A502" s="6"/>
      <c r="B502" s="44"/>
      <c r="C502" s="44"/>
      <c r="D502" s="44"/>
      <c r="E502" s="44"/>
      <c r="F502" s="44"/>
      <c r="G502" s="36"/>
      <c r="H502" s="449"/>
      <c r="I502" s="44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ht="15.75" customHeight="1">
      <c r="A503" s="6"/>
      <c r="B503" s="44"/>
      <c r="C503" s="44"/>
      <c r="D503" s="44"/>
      <c r="E503" s="44"/>
      <c r="F503" s="44"/>
      <c r="G503" s="36"/>
      <c r="H503" s="449"/>
      <c r="I503" s="44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ht="15.75" customHeight="1">
      <c r="A504" s="6"/>
      <c r="B504" s="44"/>
      <c r="C504" s="44"/>
      <c r="D504" s="44"/>
      <c r="E504" s="44"/>
      <c r="F504" s="44"/>
      <c r="G504" s="36"/>
      <c r="H504" s="449"/>
      <c r="I504" s="44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ht="15.75" customHeight="1">
      <c r="A505" s="6"/>
      <c r="B505" s="44"/>
      <c r="C505" s="44"/>
      <c r="D505" s="44"/>
      <c r="E505" s="44"/>
      <c r="F505" s="44"/>
      <c r="G505" s="36"/>
      <c r="H505" s="449"/>
      <c r="I505" s="44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ht="15.75" customHeight="1">
      <c r="A506" s="6"/>
      <c r="B506" s="44"/>
      <c r="C506" s="44"/>
      <c r="D506" s="44"/>
      <c r="E506" s="44"/>
      <c r="F506" s="44"/>
      <c r="G506" s="36"/>
      <c r="H506" s="449"/>
      <c r="I506" s="44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ht="15.75" customHeight="1">
      <c r="A507" s="6"/>
      <c r="B507" s="44"/>
      <c r="C507" s="44"/>
      <c r="D507" s="44"/>
      <c r="E507" s="44"/>
      <c r="F507" s="44"/>
      <c r="G507" s="36"/>
      <c r="H507" s="449"/>
      <c r="I507" s="44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ht="15.75" customHeight="1">
      <c r="A508" s="6"/>
      <c r="B508" s="44"/>
      <c r="C508" s="44"/>
      <c r="D508" s="44"/>
      <c r="E508" s="44"/>
      <c r="F508" s="44"/>
      <c r="G508" s="36"/>
      <c r="H508" s="449"/>
      <c r="I508" s="44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ht="15.75" customHeight="1">
      <c r="A509" s="6"/>
      <c r="B509" s="44"/>
      <c r="C509" s="44"/>
      <c r="D509" s="44"/>
      <c r="E509" s="44"/>
      <c r="F509" s="44"/>
      <c r="G509" s="36"/>
      <c r="H509" s="449"/>
      <c r="I509" s="44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ht="15.75" customHeight="1">
      <c r="A510" s="6"/>
      <c r="B510" s="44"/>
      <c r="C510" s="44"/>
      <c r="D510" s="44"/>
      <c r="E510" s="44"/>
      <c r="F510" s="44"/>
      <c r="G510" s="36"/>
      <c r="H510" s="449"/>
      <c r="I510" s="44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ht="15.75" customHeight="1">
      <c r="A511" s="6"/>
      <c r="B511" s="44"/>
      <c r="C511" s="44"/>
      <c r="D511" s="44"/>
      <c r="E511" s="44"/>
      <c r="F511" s="44"/>
      <c r="G511" s="36"/>
      <c r="H511" s="449"/>
      <c r="I511" s="44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ht="15.75" customHeight="1">
      <c r="A512" s="6"/>
      <c r="B512" s="44"/>
      <c r="C512" s="44"/>
      <c r="D512" s="44"/>
      <c r="E512" s="44"/>
      <c r="F512" s="44"/>
      <c r="G512" s="36"/>
      <c r="H512" s="449"/>
      <c r="I512" s="44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ht="15.75" customHeight="1">
      <c r="A513" s="6"/>
      <c r="B513" s="44"/>
      <c r="C513" s="44"/>
      <c r="D513" s="44"/>
      <c r="E513" s="44"/>
      <c r="F513" s="44"/>
      <c r="G513" s="36"/>
      <c r="H513" s="449"/>
      <c r="I513" s="44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ht="15.75" customHeight="1">
      <c r="A514" s="6"/>
      <c r="B514" s="44"/>
      <c r="C514" s="44"/>
      <c r="D514" s="44"/>
      <c r="E514" s="44"/>
      <c r="F514" s="44"/>
      <c r="G514" s="36"/>
      <c r="H514" s="449"/>
      <c r="I514" s="44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ht="15.75" customHeight="1">
      <c r="A515" s="6"/>
      <c r="B515" s="44"/>
      <c r="C515" s="44"/>
      <c r="D515" s="44"/>
      <c r="E515" s="44"/>
      <c r="F515" s="44"/>
      <c r="G515" s="36"/>
      <c r="H515" s="449"/>
      <c r="I515" s="44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ht="15.75" customHeight="1">
      <c r="A516" s="6"/>
      <c r="B516" s="44"/>
      <c r="C516" s="44"/>
      <c r="D516" s="44"/>
      <c r="E516" s="44"/>
      <c r="F516" s="44"/>
      <c r="G516" s="36"/>
      <c r="H516" s="449"/>
      <c r="I516" s="44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ht="15.75" customHeight="1">
      <c r="A517" s="6"/>
      <c r="B517" s="44"/>
      <c r="C517" s="44"/>
      <c r="D517" s="44"/>
      <c r="E517" s="44"/>
      <c r="F517" s="44"/>
      <c r="G517" s="36"/>
      <c r="H517" s="449"/>
      <c r="I517" s="44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ht="15.75" customHeight="1">
      <c r="A518" s="6"/>
      <c r="B518" s="44"/>
      <c r="C518" s="44"/>
      <c r="D518" s="44"/>
      <c r="E518" s="44"/>
      <c r="F518" s="44"/>
      <c r="G518" s="36"/>
      <c r="H518" s="449"/>
      <c r="I518" s="44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ht="15.75" customHeight="1">
      <c r="A519" s="6"/>
      <c r="B519" s="44"/>
      <c r="C519" s="44"/>
      <c r="D519" s="44"/>
      <c r="E519" s="44"/>
      <c r="F519" s="44"/>
      <c r="G519" s="36"/>
      <c r="H519" s="449"/>
      <c r="I519" s="44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ht="15.75" customHeight="1">
      <c r="A520" s="6"/>
      <c r="B520" s="44"/>
      <c r="C520" s="44"/>
      <c r="D520" s="44"/>
      <c r="E520" s="44"/>
      <c r="F520" s="44"/>
      <c r="G520" s="36"/>
      <c r="H520" s="449"/>
      <c r="I520" s="44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ht="15.75" customHeight="1">
      <c r="A521" s="6"/>
      <c r="B521" s="44"/>
      <c r="C521" s="44"/>
      <c r="D521" s="44"/>
      <c r="E521" s="44"/>
      <c r="F521" s="44"/>
      <c r="G521" s="36"/>
      <c r="H521" s="449"/>
      <c r="I521" s="44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ht="15.75" customHeight="1">
      <c r="A522" s="6"/>
      <c r="B522" s="44"/>
      <c r="C522" s="44"/>
      <c r="D522" s="44"/>
      <c r="E522" s="44"/>
      <c r="F522" s="44"/>
      <c r="G522" s="36"/>
      <c r="H522" s="449"/>
      <c r="I522" s="44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ht="15.75" customHeight="1">
      <c r="A523" s="6"/>
      <c r="B523" s="44"/>
      <c r="C523" s="44"/>
      <c r="D523" s="44"/>
      <c r="E523" s="44"/>
      <c r="F523" s="44"/>
      <c r="G523" s="36"/>
      <c r="H523" s="449"/>
      <c r="I523" s="44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ht="15.75" customHeight="1">
      <c r="A524" s="6"/>
      <c r="B524" s="44"/>
      <c r="C524" s="44"/>
      <c r="D524" s="44"/>
      <c r="E524" s="44"/>
      <c r="F524" s="44"/>
      <c r="G524" s="36"/>
      <c r="H524" s="449"/>
      <c r="I524" s="44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ht="15.75" customHeight="1">
      <c r="A525" s="6"/>
      <c r="B525" s="44"/>
      <c r="C525" s="44"/>
      <c r="D525" s="44"/>
      <c r="E525" s="44"/>
      <c r="F525" s="44"/>
      <c r="G525" s="36"/>
      <c r="H525" s="449"/>
      <c r="I525" s="44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ht="15.75" customHeight="1">
      <c r="A526" s="6"/>
      <c r="B526" s="44"/>
      <c r="C526" s="44"/>
      <c r="D526" s="44"/>
      <c r="E526" s="44"/>
      <c r="F526" s="44"/>
      <c r="G526" s="36"/>
      <c r="H526" s="449"/>
      <c r="I526" s="44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ht="15.75" customHeight="1">
      <c r="A527" s="6"/>
      <c r="B527" s="44"/>
      <c r="C527" s="44"/>
      <c r="D527" s="44"/>
      <c r="E527" s="44"/>
      <c r="F527" s="44"/>
      <c r="G527" s="36"/>
      <c r="H527" s="449"/>
      <c r="I527" s="44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ht="15.75" customHeight="1">
      <c r="A528" s="6"/>
      <c r="B528" s="44"/>
      <c r="C528" s="44"/>
      <c r="D528" s="44"/>
      <c r="E528" s="44"/>
      <c r="F528" s="44"/>
      <c r="G528" s="36"/>
      <c r="H528" s="449"/>
      <c r="I528" s="44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ht="15.75" customHeight="1">
      <c r="A529" s="6"/>
      <c r="B529" s="44"/>
      <c r="C529" s="44"/>
      <c r="D529" s="44"/>
      <c r="E529" s="44"/>
      <c r="F529" s="44"/>
      <c r="G529" s="36"/>
      <c r="H529" s="449"/>
      <c r="I529" s="44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ht="15.75" customHeight="1">
      <c r="A530" s="6"/>
      <c r="B530" s="44"/>
      <c r="C530" s="44"/>
      <c r="D530" s="44"/>
      <c r="E530" s="44"/>
      <c r="F530" s="44"/>
      <c r="G530" s="36"/>
      <c r="H530" s="449"/>
      <c r="I530" s="44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ht="15.75" customHeight="1">
      <c r="A531" s="6"/>
      <c r="B531" s="44"/>
      <c r="C531" s="44"/>
      <c r="D531" s="44"/>
      <c r="E531" s="44"/>
      <c r="F531" s="44"/>
      <c r="G531" s="36"/>
      <c r="H531" s="449"/>
      <c r="I531" s="44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ht="15.75" customHeight="1">
      <c r="A532" s="6"/>
      <c r="B532" s="44"/>
      <c r="C532" s="44"/>
      <c r="D532" s="44"/>
      <c r="E532" s="44"/>
      <c r="F532" s="44"/>
      <c r="G532" s="36"/>
      <c r="H532" s="449"/>
      <c r="I532" s="44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ht="15.75" customHeight="1">
      <c r="A533" s="6"/>
      <c r="B533" s="44"/>
      <c r="C533" s="44"/>
      <c r="D533" s="44"/>
      <c r="E533" s="44"/>
      <c r="F533" s="44"/>
      <c r="G533" s="36"/>
      <c r="H533" s="449"/>
      <c r="I533" s="44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ht="15.75" customHeight="1">
      <c r="A534" s="6"/>
      <c r="B534" s="44"/>
      <c r="C534" s="44"/>
      <c r="D534" s="44"/>
      <c r="E534" s="44"/>
      <c r="F534" s="44"/>
      <c r="G534" s="36"/>
      <c r="H534" s="449"/>
      <c r="I534" s="44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ht="15.75" customHeight="1">
      <c r="A535" s="6"/>
      <c r="B535" s="44"/>
      <c r="C535" s="44"/>
      <c r="D535" s="44"/>
      <c r="E535" s="44"/>
      <c r="F535" s="44"/>
      <c r="G535" s="36"/>
      <c r="H535" s="449"/>
      <c r="I535" s="44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ht="15.75" customHeight="1">
      <c r="A536" s="6"/>
      <c r="B536" s="44"/>
      <c r="C536" s="44"/>
      <c r="D536" s="44"/>
      <c r="E536" s="44"/>
      <c r="F536" s="44"/>
      <c r="G536" s="36"/>
      <c r="H536" s="449"/>
      <c r="I536" s="44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ht="15.75" customHeight="1">
      <c r="A537" s="6"/>
      <c r="B537" s="44"/>
      <c r="C537" s="44"/>
      <c r="D537" s="44"/>
      <c r="E537" s="44"/>
      <c r="F537" s="44"/>
      <c r="G537" s="36"/>
      <c r="H537" s="449"/>
      <c r="I537" s="44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ht="15.75" customHeight="1">
      <c r="A538" s="6"/>
      <c r="B538" s="44"/>
      <c r="C538" s="44"/>
      <c r="D538" s="44"/>
      <c r="E538" s="44"/>
      <c r="F538" s="44"/>
      <c r="G538" s="36"/>
      <c r="H538" s="449"/>
      <c r="I538" s="44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ht="15.75" customHeight="1">
      <c r="A539" s="6"/>
      <c r="B539" s="44"/>
      <c r="C539" s="44"/>
      <c r="D539" s="44"/>
      <c r="E539" s="44"/>
      <c r="F539" s="44"/>
      <c r="G539" s="36"/>
      <c r="H539" s="449"/>
      <c r="I539" s="44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ht="15.75" customHeight="1">
      <c r="A540" s="6"/>
      <c r="B540" s="44"/>
      <c r="C540" s="44"/>
      <c r="D540" s="44"/>
      <c r="E540" s="44"/>
      <c r="F540" s="44"/>
      <c r="G540" s="36"/>
      <c r="H540" s="449"/>
      <c r="I540" s="44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ht="15.75" customHeight="1">
      <c r="A541" s="6"/>
      <c r="B541" s="44"/>
      <c r="C541" s="44"/>
      <c r="D541" s="44"/>
      <c r="E541" s="44"/>
      <c r="F541" s="44"/>
      <c r="G541" s="36"/>
      <c r="H541" s="449"/>
      <c r="I541" s="44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ht="15.75" customHeight="1">
      <c r="A542" s="6"/>
      <c r="B542" s="44"/>
      <c r="C542" s="44"/>
      <c r="D542" s="44"/>
      <c r="E542" s="44"/>
      <c r="F542" s="44"/>
      <c r="G542" s="36"/>
      <c r="H542" s="449"/>
      <c r="I542" s="44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ht="15.75" customHeight="1">
      <c r="A543" s="6"/>
      <c r="B543" s="44"/>
      <c r="C543" s="44"/>
      <c r="D543" s="44"/>
      <c r="E543" s="44"/>
      <c r="F543" s="44"/>
      <c r="G543" s="36"/>
      <c r="H543" s="449"/>
      <c r="I543" s="44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ht="15.75" customHeight="1">
      <c r="A544" s="6"/>
      <c r="B544" s="44"/>
      <c r="C544" s="44"/>
      <c r="D544" s="44"/>
      <c r="E544" s="44"/>
      <c r="F544" s="44"/>
      <c r="G544" s="36"/>
      <c r="H544" s="449"/>
      <c r="I544" s="44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ht="15.75" customHeight="1">
      <c r="A545" s="6"/>
      <c r="B545" s="44"/>
      <c r="C545" s="44"/>
      <c r="D545" s="44"/>
      <c r="E545" s="44"/>
      <c r="F545" s="44"/>
      <c r="G545" s="36"/>
      <c r="H545" s="449"/>
      <c r="I545" s="44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ht="15.75" customHeight="1">
      <c r="A546" s="6"/>
      <c r="B546" s="44"/>
      <c r="C546" s="44"/>
      <c r="D546" s="44"/>
      <c r="E546" s="44"/>
      <c r="F546" s="44"/>
      <c r="G546" s="36"/>
      <c r="H546" s="449"/>
      <c r="I546" s="44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ht="15.75" customHeight="1">
      <c r="A547" s="6"/>
      <c r="B547" s="44"/>
      <c r="C547" s="44"/>
      <c r="D547" s="44"/>
      <c r="E547" s="44"/>
      <c r="F547" s="44"/>
      <c r="G547" s="36"/>
      <c r="H547" s="449"/>
      <c r="I547" s="44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ht="15.75" customHeight="1">
      <c r="A548" s="6"/>
      <c r="B548" s="44"/>
      <c r="C548" s="44"/>
      <c r="D548" s="44"/>
      <c r="E548" s="44"/>
      <c r="F548" s="44"/>
      <c r="G548" s="36"/>
      <c r="H548" s="449"/>
      <c r="I548" s="44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ht="15.75" customHeight="1">
      <c r="A549" s="6"/>
      <c r="B549" s="44"/>
      <c r="C549" s="44"/>
      <c r="D549" s="44"/>
      <c r="E549" s="44"/>
      <c r="F549" s="44"/>
      <c r="G549" s="36"/>
      <c r="H549" s="449"/>
      <c r="I549" s="44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ht="15.75" customHeight="1">
      <c r="A550" s="6"/>
      <c r="B550" s="44"/>
      <c r="C550" s="44"/>
      <c r="D550" s="44"/>
      <c r="E550" s="44"/>
      <c r="F550" s="44"/>
      <c r="G550" s="36"/>
      <c r="H550" s="449"/>
      <c r="I550" s="44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ht="15.75" customHeight="1">
      <c r="A551" s="6"/>
      <c r="B551" s="44"/>
      <c r="C551" s="44"/>
      <c r="D551" s="44"/>
      <c r="E551" s="44"/>
      <c r="F551" s="44"/>
      <c r="G551" s="36"/>
      <c r="H551" s="449"/>
      <c r="I551" s="44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ht="15.75" customHeight="1">
      <c r="A552" s="6"/>
      <c r="B552" s="44"/>
      <c r="C552" s="44"/>
      <c r="D552" s="44"/>
      <c r="E552" s="44"/>
      <c r="F552" s="44"/>
      <c r="G552" s="36"/>
      <c r="H552" s="449"/>
      <c r="I552" s="44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ht="15.75" customHeight="1">
      <c r="A553" s="6"/>
      <c r="B553" s="44"/>
      <c r="C553" s="44"/>
      <c r="D553" s="44"/>
      <c r="E553" s="44"/>
      <c r="F553" s="44"/>
      <c r="G553" s="36"/>
      <c r="H553" s="449"/>
      <c r="I553" s="44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ht="15.75" customHeight="1">
      <c r="A554" s="6"/>
      <c r="B554" s="44"/>
      <c r="C554" s="44"/>
      <c r="D554" s="44"/>
      <c r="E554" s="44"/>
      <c r="F554" s="44"/>
      <c r="G554" s="36"/>
      <c r="H554" s="449"/>
      <c r="I554" s="44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ht="15.75" customHeight="1">
      <c r="A555" s="6"/>
      <c r="B555" s="44"/>
      <c r="C555" s="44"/>
      <c r="D555" s="44"/>
      <c r="E555" s="44"/>
      <c r="F555" s="44"/>
      <c r="G555" s="36"/>
      <c r="H555" s="449"/>
      <c r="I555" s="44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ht="15.75" customHeight="1">
      <c r="A556" s="6"/>
      <c r="B556" s="44"/>
      <c r="C556" s="44"/>
      <c r="D556" s="44"/>
      <c r="E556" s="44"/>
      <c r="F556" s="44"/>
      <c r="G556" s="36"/>
      <c r="H556" s="449"/>
      <c r="I556" s="44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ht="15.75" customHeight="1">
      <c r="A557" s="6"/>
      <c r="B557" s="44"/>
      <c r="C557" s="44"/>
      <c r="D557" s="44"/>
      <c r="E557" s="44"/>
      <c r="F557" s="44"/>
      <c r="G557" s="36"/>
      <c r="H557" s="449"/>
      <c r="I557" s="44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ht="15.75" customHeight="1">
      <c r="A558" s="6"/>
      <c r="B558" s="44"/>
      <c r="C558" s="44"/>
      <c r="D558" s="44"/>
      <c r="E558" s="44"/>
      <c r="F558" s="44"/>
      <c r="G558" s="36"/>
      <c r="H558" s="449"/>
      <c r="I558" s="44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ht="15.75" customHeight="1">
      <c r="A559" s="6"/>
      <c r="B559" s="44"/>
      <c r="C559" s="44"/>
      <c r="D559" s="44"/>
      <c r="E559" s="44"/>
      <c r="F559" s="44"/>
      <c r="G559" s="36"/>
      <c r="H559" s="449"/>
      <c r="I559" s="44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ht="15.75" customHeight="1">
      <c r="A560" s="6"/>
      <c r="B560" s="44"/>
      <c r="C560" s="44"/>
      <c r="D560" s="44"/>
      <c r="E560" s="44"/>
      <c r="F560" s="44"/>
      <c r="G560" s="36"/>
      <c r="H560" s="449"/>
      <c r="I560" s="44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ht="15.75" customHeight="1">
      <c r="A561" s="6"/>
      <c r="B561" s="44"/>
      <c r="C561" s="44"/>
      <c r="D561" s="44"/>
      <c r="E561" s="44"/>
      <c r="F561" s="44"/>
      <c r="G561" s="36"/>
      <c r="H561" s="449"/>
      <c r="I561" s="44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ht="15.75" customHeight="1">
      <c r="A562" s="6"/>
      <c r="B562" s="44"/>
      <c r="C562" s="44"/>
      <c r="D562" s="44"/>
      <c r="E562" s="44"/>
      <c r="F562" s="44"/>
      <c r="G562" s="36"/>
      <c r="H562" s="449"/>
      <c r="I562" s="44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ht="15.75" customHeight="1">
      <c r="A563" s="6"/>
      <c r="B563" s="44"/>
      <c r="C563" s="44"/>
      <c r="D563" s="44"/>
      <c r="E563" s="44"/>
      <c r="F563" s="44"/>
      <c r="G563" s="36"/>
      <c r="H563" s="449"/>
      <c r="I563" s="44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ht="15.75" customHeight="1">
      <c r="A564" s="6"/>
      <c r="B564" s="44"/>
      <c r="C564" s="44"/>
      <c r="D564" s="44"/>
      <c r="E564" s="44"/>
      <c r="F564" s="44"/>
      <c r="G564" s="36"/>
      <c r="H564" s="449"/>
      <c r="I564" s="44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ht="15.75" customHeight="1">
      <c r="A565" s="6"/>
      <c r="B565" s="44"/>
      <c r="C565" s="44"/>
      <c r="D565" s="44"/>
      <c r="E565" s="44"/>
      <c r="F565" s="44"/>
      <c r="G565" s="36"/>
      <c r="H565" s="449"/>
      <c r="I565" s="44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ht="15.75" customHeight="1">
      <c r="A566" s="6"/>
      <c r="B566" s="44"/>
      <c r="C566" s="44"/>
      <c r="D566" s="44"/>
      <c r="E566" s="44"/>
      <c r="F566" s="44"/>
      <c r="G566" s="36"/>
      <c r="H566" s="449"/>
      <c r="I566" s="44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ht="15.75" customHeight="1">
      <c r="A567" s="6"/>
      <c r="B567" s="44"/>
      <c r="C567" s="44"/>
      <c r="D567" s="44"/>
      <c r="E567" s="44"/>
      <c r="F567" s="44"/>
      <c r="G567" s="36"/>
      <c r="H567" s="449"/>
      <c r="I567" s="44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ht="15.75" customHeight="1">
      <c r="A568" s="6"/>
      <c r="B568" s="44"/>
      <c r="C568" s="44"/>
      <c r="D568" s="44"/>
      <c r="E568" s="44"/>
      <c r="F568" s="44"/>
      <c r="G568" s="36"/>
      <c r="H568" s="449"/>
      <c r="I568" s="44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ht="15.75" customHeight="1">
      <c r="A569" s="6"/>
      <c r="B569" s="44"/>
      <c r="C569" s="44"/>
      <c r="D569" s="44"/>
      <c r="E569" s="44"/>
      <c r="F569" s="44"/>
      <c r="G569" s="36"/>
      <c r="H569" s="449"/>
      <c r="I569" s="44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ht="15.75" customHeight="1">
      <c r="A570" s="6"/>
      <c r="B570" s="44"/>
      <c r="C570" s="44"/>
      <c r="D570" s="44"/>
      <c r="E570" s="44"/>
      <c r="F570" s="44"/>
      <c r="G570" s="36"/>
      <c r="H570" s="449"/>
      <c r="I570" s="44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ht="15.75" customHeight="1">
      <c r="A571" s="6"/>
      <c r="B571" s="44"/>
      <c r="C571" s="44"/>
      <c r="D571" s="44"/>
      <c r="E571" s="44"/>
      <c r="F571" s="44"/>
      <c r="G571" s="36"/>
      <c r="H571" s="449"/>
      <c r="I571" s="44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ht="15.75" customHeight="1">
      <c r="A572" s="6"/>
      <c r="B572" s="44"/>
      <c r="C572" s="44"/>
      <c r="D572" s="44"/>
      <c r="E572" s="44"/>
      <c r="F572" s="44"/>
      <c r="G572" s="36"/>
      <c r="H572" s="449"/>
      <c r="I572" s="44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ht="15.75" customHeight="1">
      <c r="A573" s="6"/>
      <c r="B573" s="44"/>
      <c r="C573" s="44"/>
      <c r="D573" s="44"/>
      <c r="E573" s="44"/>
      <c r="F573" s="44"/>
      <c r="G573" s="36"/>
      <c r="H573" s="449"/>
      <c r="I573" s="44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ht="15.75" customHeight="1">
      <c r="A574" s="6"/>
      <c r="B574" s="44"/>
      <c r="C574" s="44"/>
      <c r="D574" s="44"/>
      <c r="E574" s="44"/>
      <c r="F574" s="44"/>
      <c r="G574" s="36"/>
      <c r="H574" s="449"/>
      <c r="I574" s="44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ht="15.75" customHeight="1">
      <c r="A575" s="6"/>
      <c r="B575" s="44"/>
      <c r="C575" s="44"/>
      <c r="D575" s="44"/>
      <c r="E575" s="44"/>
      <c r="F575" s="44"/>
      <c r="G575" s="36"/>
      <c r="H575" s="449"/>
      <c r="I575" s="44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ht="15.75" customHeight="1">
      <c r="A576" s="6"/>
      <c r="B576" s="44"/>
      <c r="C576" s="44"/>
      <c r="D576" s="44"/>
      <c r="E576" s="44"/>
      <c r="F576" s="44"/>
      <c r="G576" s="36"/>
      <c r="H576" s="449"/>
      <c r="I576" s="44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ht="15.75" customHeight="1">
      <c r="A577" s="6"/>
      <c r="B577" s="44"/>
      <c r="C577" s="44"/>
      <c r="D577" s="44"/>
      <c r="E577" s="44"/>
      <c r="F577" s="44"/>
      <c r="G577" s="36"/>
      <c r="H577" s="449"/>
      <c r="I577" s="44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ht="15.75" customHeight="1">
      <c r="A578" s="6"/>
      <c r="B578" s="44"/>
      <c r="C578" s="44"/>
      <c r="D578" s="44"/>
      <c r="E578" s="44"/>
      <c r="F578" s="44"/>
      <c r="G578" s="36"/>
      <c r="H578" s="449"/>
      <c r="I578" s="44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ht="15.75" customHeight="1">
      <c r="A579" s="6"/>
      <c r="B579" s="44"/>
      <c r="C579" s="44"/>
      <c r="D579" s="44"/>
      <c r="E579" s="44"/>
      <c r="F579" s="44"/>
      <c r="G579" s="36"/>
      <c r="H579" s="449"/>
      <c r="I579" s="44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ht="15.75" customHeight="1">
      <c r="A580" s="6"/>
      <c r="B580" s="44"/>
      <c r="C580" s="44"/>
      <c r="D580" s="44"/>
      <c r="E580" s="44"/>
      <c r="F580" s="44"/>
      <c r="G580" s="36"/>
      <c r="H580" s="449"/>
      <c r="I580" s="44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ht="15.75" customHeight="1">
      <c r="A581" s="6"/>
      <c r="B581" s="44"/>
      <c r="C581" s="44"/>
      <c r="D581" s="44"/>
      <c r="E581" s="44"/>
      <c r="F581" s="44"/>
      <c r="G581" s="36"/>
      <c r="H581" s="449"/>
      <c r="I581" s="44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ht="15.75" customHeight="1">
      <c r="A582" s="6"/>
      <c r="B582" s="44"/>
      <c r="C582" s="44"/>
      <c r="D582" s="44"/>
      <c r="E582" s="44"/>
      <c r="F582" s="44"/>
      <c r="G582" s="36"/>
      <c r="H582" s="449"/>
      <c r="I582" s="44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ht="15.75" customHeight="1">
      <c r="A583" s="6"/>
      <c r="B583" s="44"/>
      <c r="C583" s="44"/>
      <c r="D583" s="44"/>
      <c r="E583" s="44"/>
      <c r="F583" s="44"/>
      <c r="G583" s="36"/>
      <c r="H583" s="449"/>
      <c r="I583" s="44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ht="15.75" customHeight="1">
      <c r="A584" s="6"/>
      <c r="B584" s="44"/>
      <c r="C584" s="44"/>
      <c r="D584" s="44"/>
      <c r="E584" s="44"/>
      <c r="F584" s="44"/>
      <c r="G584" s="36"/>
      <c r="H584" s="449"/>
      <c r="I584" s="44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ht="15.75" customHeight="1">
      <c r="A585" s="6"/>
      <c r="B585" s="44"/>
      <c r="C585" s="44"/>
      <c r="D585" s="44"/>
      <c r="E585" s="44"/>
      <c r="F585" s="44"/>
      <c r="G585" s="36"/>
      <c r="H585" s="449"/>
      <c r="I585" s="44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ht="15.75" customHeight="1">
      <c r="A586" s="6"/>
      <c r="B586" s="44"/>
      <c r="C586" s="44"/>
      <c r="D586" s="44"/>
      <c r="E586" s="44"/>
      <c r="F586" s="44"/>
      <c r="G586" s="36"/>
      <c r="H586" s="449"/>
      <c r="I586" s="44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ht="15.75" customHeight="1">
      <c r="A587" s="6"/>
      <c r="B587" s="44"/>
      <c r="C587" s="44"/>
      <c r="D587" s="44"/>
      <c r="E587" s="44"/>
      <c r="F587" s="44"/>
      <c r="G587" s="36"/>
      <c r="H587" s="449"/>
      <c r="I587" s="44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ht="15.75" customHeight="1">
      <c r="A588" s="6"/>
      <c r="B588" s="44"/>
      <c r="C588" s="44"/>
      <c r="D588" s="44"/>
      <c r="E588" s="44"/>
      <c r="F588" s="44"/>
      <c r="G588" s="36"/>
      <c r="H588" s="449"/>
      <c r="I588" s="44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ht="15.75" customHeight="1">
      <c r="A589" s="6"/>
      <c r="B589" s="44"/>
      <c r="C589" s="44"/>
      <c r="D589" s="44"/>
      <c r="E589" s="44"/>
      <c r="F589" s="44"/>
      <c r="G589" s="36"/>
      <c r="H589" s="449"/>
      <c r="I589" s="44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ht="15.75" customHeight="1">
      <c r="A590" s="6"/>
      <c r="B590" s="44"/>
      <c r="C590" s="44"/>
      <c r="D590" s="44"/>
      <c r="E590" s="44"/>
      <c r="F590" s="44"/>
      <c r="G590" s="36"/>
      <c r="H590" s="449"/>
      <c r="I590" s="44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ht="15.75" customHeight="1">
      <c r="A591" s="6"/>
      <c r="B591" s="44"/>
      <c r="C591" s="44"/>
      <c r="D591" s="44"/>
      <c r="E591" s="44"/>
      <c r="F591" s="44"/>
      <c r="G591" s="36"/>
      <c r="H591" s="449"/>
      <c r="I591" s="44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ht="15.75" customHeight="1">
      <c r="A592" s="6"/>
      <c r="B592" s="44"/>
      <c r="C592" s="44"/>
      <c r="D592" s="44"/>
      <c r="E592" s="44"/>
      <c r="F592" s="44"/>
      <c r="G592" s="36"/>
      <c r="H592" s="449"/>
      <c r="I592" s="44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ht="15.75" customHeight="1">
      <c r="A593" s="6"/>
      <c r="B593" s="44"/>
      <c r="C593" s="44"/>
      <c r="D593" s="44"/>
      <c r="E593" s="44"/>
      <c r="F593" s="44"/>
      <c r="G593" s="36"/>
      <c r="H593" s="449"/>
      <c r="I593" s="44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ht="15.75" customHeight="1">
      <c r="A594" s="6"/>
      <c r="B594" s="44"/>
      <c r="C594" s="44"/>
      <c r="D594" s="44"/>
      <c r="E594" s="44"/>
      <c r="F594" s="44"/>
      <c r="G594" s="36"/>
      <c r="H594" s="449"/>
      <c r="I594" s="44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ht="15.75" customHeight="1">
      <c r="A595" s="6"/>
      <c r="B595" s="44"/>
      <c r="C595" s="44"/>
      <c r="D595" s="44"/>
      <c r="E595" s="44"/>
      <c r="F595" s="44"/>
      <c r="G595" s="36"/>
      <c r="H595" s="449"/>
      <c r="I595" s="44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ht="15.75" customHeight="1">
      <c r="A596" s="6"/>
      <c r="B596" s="44"/>
      <c r="C596" s="44"/>
      <c r="D596" s="44"/>
      <c r="E596" s="44"/>
      <c r="F596" s="44"/>
      <c r="G596" s="36"/>
      <c r="H596" s="449"/>
      <c r="I596" s="44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ht="15.75" customHeight="1">
      <c r="A597" s="6"/>
      <c r="B597" s="44"/>
      <c r="C597" s="44"/>
      <c r="D597" s="44"/>
      <c r="E597" s="44"/>
      <c r="F597" s="44"/>
      <c r="G597" s="36"/>
      <c r="H597" s="449"/>
      <c r="I597" s="44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ht="15.75" customHeight="1">
      <c r="A598" s="6"/>
      <c r="B598" s="44"/>
      <c r="C598" s="44"/>
      <c r="D598" s="44"/>
      <c r="E598" s="44"/>
      <c r="F598" s="44"/>
      <c r="G598" s="36"/>
      <c r="H598" s="449"/>
      <c r="I598" s="44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ht="15.75" customHeight="1">
      <c r="A599" s="6"/>
      <c r="B599" s="44"/>
      <c r="C599" s="44"/>
      <c r="D599" s="44"/>
      <c r="E599" s="44"/>
      <c r="F599" s="44"/>
      <c r="G599" s="36"/>
      <c r="H599" s="449"/>
      <c r="I599" s="44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ht="15.75" customHeight="1">
      <c r="A600" s="6"/>
      <c r="B600" s="44"/>
      <c r="C600" s="44"/>
      <c r="D600" s="44"/>
      <c r="E600" s="44"/>
      <c r="F600" s="44"/>
      <c r="G600" s="36"/>
      <c r="H600" s="449"/>
      <c r="I600" s="44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ht="15.75" customHeight="1">
      <c r="A601" s="6"/>
      <c r="B601" s="44"/>
      <c r="C601" s="44"/>
      <c r="D601" s="44"/>
      <c r="E601" s="44"/>
      <c r="F601" s="44"/>
      <c r="G601" s="36"/>
      <c r="H601" s="449"/>
      <c r="I601" s="44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ht="15.75" customHeight="1">
      <c r="A602" s="6"/>
      <c r="B602" s="44"/>
      <c r="C602" s="44"/>
      <c r="D602" s="44"/>
      <c r="E602" s="44"/>
      <c r="F602" s="44"/>
      <c r="G602" s="36"/>
      <c r="H602" s="449"/>
      <c r="I602" s="44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ht="15.75" customHeight="1">
      <c r="A603" s="6"/>
      <c r="B603" s="44"/>
      <c r="C603" s="44"/>
      <c r="D603" s="44"/>
      <c r="E603" s="44"/>
      <c r="F603" s="44"/>
      <c r="G603" s="36"/>
      <c r="H603" s="449"/>
      <c r="I603" s="44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ht="15.75" customHeight="1">
      <c r="A604" s="6"/>
      <c r="B604" s="44"/>
      <c r="C604" s="44"/>
      <c r="D604" s="44"/>
      <c r="E604" s="44"/>
      <c r="F604" s="44"/>
      <c r="G604" s="36"/>
      <c r="H604" s="449"/>
      <c r="I604" s="44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ht="15.75" customHeight="1">
      <c r="A605" s="6"/>
      <c r="B605" s="44"/>
      <c r="C605" s="44"/>
      <c r="D605" s="44"/>
      <c r="E605" s="44"/>
      <c r="F605" s="44"/>
      <c r="G605" s="36"/>
      <c r="H605" s="449"/>
      <c r="I605" s="44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ht="15.75" customHeight="1">
      <c r="A606" s="6"/>
      <c r="B606" s="44"/>
      <c r="C606" s="44"/>
      <c r="D606" s="44"/>
      <c r="E606" s="44"/>
      <c r="F606" s="44"/>
      <c r="G606" s="36"/>
      <c r="H606" s="449"/>
      <c r="I606" s="44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ht="15.75" customHeight="1">
      <c r="A607" s="6"/>
      <c r="B607" s="44"/>
      <c r="C607" s="44"/>
      <c r="D607" s="44"/>
      <c r="E607" s="44"/>
      <c r="F607" s="44"/>
      <c r="G607" s="36"/>
      <c r="H607" s="449"/>
      <c r="I607" s="44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ht="15.75" customHeight="1">
      <c r="A608" s="6"/>
      <c r="B608" s="44"/>
      <c r="C608" s="44"/>
      <c r="D608" s="44"/>
      <c r="E608" s="44"/>
      <c r="F608" s="44"/>
      <c r="G608" s="36"/>
      <c r="H608" s="449"/>
      <c r="I608" s="44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ht="15.75" customHeight="1">
      <c r="A609" s="6"/>
      <c r="B609" s="44"/>
      <c r="C609" s="44"/>
      <c r="D609" s="44"/>
      <c r="E609" s="44"/>
      <c r="F609" s="44"/>
      <c r="G609" s="36"/>
      <c r="H609" s="449"/>
      <c r="I609" s="44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ht="15.75" customHeight="1">
      <c r="A610" s="6"/>
      <c r="B610" s="44"/>
      <c r="C610" s="44"/>
      <c r="D610" s="44"/>
      <c r="E610" s="44"/>
      <c r="F610" s="44"/>
      <c r="G610" s="36"/>
      <c r="H610" s="449"/>
      <c r="I610" s="44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ht="15.75" customHeight="1">
      <c r="A611" s="6"/>
      <c r="B611" s="44"/>
      <c r="C611" s="44"/>
      <c r="D611" s="44"/>
      <c r="E611" s="44"/>
      <c r="F611" s="44"/>
      <c r="G611" s="36"/>
      <c r="H611" s="449"/>
      <c r="I611" s="44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ht="15.75" customHeight="1">
      <c r="A612" s="6"/>
      <c r="B612" s="44"/>
      <c r="C612" s="44"/>
      <c r="D612" s="44"/>
      <c r="E612" s="44"/>
      <c r="F612" s="44"/>
      <c r="G612" s="36"/>
      <c r="H612" s="449"/>
      <c r="I612" s="44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ht="15.75" customHeight="1">
      <c r="A613" s="6"/>
      <c r="B613" s="44"/>
      <c r="C613" s="44"/>
      <c r="D613" s="44"/>
      <c r="E613" s="44"/>
      <c r="F613" s="44"/>
      <c r="G613" s="36"/>
      <c r="H613" s="449"/>
      <c r="I613" s="44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ht="15.75" customHeight="1">
      <c r="A614" s="6"/>
      <c r="B614" s="44"/>
      <c r="C614" s="44"/>
      <c r="D614" s="44"/>
      <c r="E614" s="44"/>
      <c r="F614" s="44"/>
      <c r="G614" s="36"/>
      <c r="H614" s="449"/>
      <c r="I614" s="44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ht="15.75" customHeight="1">
      <c r="A615" s="6"/>
      <c r="B615" s="44"/>
      <c r="C615" s="44"/>
      <c r="D615" s="44"/>
      <c r="E615" s="44"/>
      <c r="F615" s="44"/>
      <c r="G615" s="36"/>
      <c r="H615" s="449"/>
      <c r="I615" s="44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ht="15.75" customHeight="1">
      <c r="A616" s="6"/>
      <c r="B616" s="44"/>
      <c r="C616" s="44"/>
      <c r="D616" s="44"/>
      <c r="E616" s="44"/>
      <c r="F616" s="44"/>
      <c r="G616" s="36"/>
      <c r="H616" s="449"/>
      <c r="I616" s="44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ht="15.75" customHeight="1">
      <c r="A617" s="6"/>
      <c r="B617" s="44"/>
      <c r="C617" s="44"/>
      <c r="D617" s="44"/>
      <c r="E617" s="44"/>
      <c r="F617" s="44"/>
      <c r="G617" s="36"/>
      <c r="H617" s="449"/>
      <c r="I617" s="44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ht="15.75" customHeight="1">
      <c r="A618" s="6"/>
      <c r="B618" s="44"/>
      <c r="C618" s="44"/>
      <c r="D618" s="44"/>
      <c r="E618" s="44"/>
      <c r="F618" s="44"/>
      <c r="G618" s="36"/>
      <c r="H618" s="449"/>
      <c r="I618" s="44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ht="15.75" customHeight="1">
      <c r="A619" s="6"/>
      <c r="B619" s="44"/>
      <c r="C619" s="44"/>
      <c r="D619" s="44"/>
      <c r="E619" s="44"/>
      <c r="F619" s="44"/>
      <c r="G619" s="36"/>
      <c r="H619" s="449"/>
      <c r="I619" s="44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ht="15.75" customHeight="1">
      <c r="A620" s="6"/>
      <c r="B620" s="44"/>
      <c r="C620" s="44"/>
      <c r="D620" s="44"/>
      <c r="E620" s="44"/>
      <c r="F620" s="44"/>
      <c r="G620" s="36"/>
      <c r="H620" s="449"/>
      <c r="I620" s="44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ht="15.75" customHeight="1">
      <c r="A621" s="6"/>
      <c r="B621" s="44"/>
      <c r="C621" s="44"/>
      <c r="D621" s="44"/>
      <c r="E621" s="44"/>
      <c r="F621" s="44"/>
      <c r="G621" s="36"/>
      <c r="H621" s="449"/>
      <c r="I621" s="44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ht="15.75" customHeight="1">
      <c r="A622" s="6"/>
      <c r="B622" s="44"/>
      <c r="C622" s="44"/>
      <c r="D622" s="44"/>
      <c r="E622" s="44"/>
      <c r="F622" s="44"/>
      <c r="G622" s="36"/>
      <c r="H622" s="449"/>
      <c r="I622" s="44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ht="15.75" customHeight="1">
      <c r="A623" s="6"/>
      <c r="B623" s="44"/>
      <c r="C623" s="44"/>
      <c r="D623" s="44"/>
      <c r="E623" s="44"/>
      <c r="F623" s="44"/>
      <c r="G623" s="36"/>
      <c r="H623" s="449"/>
      <c r="I623" s="44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ht="15.75" customHeight="1">
      <c r="A624" s="6"/>
      <c r="B624" s="44"/>
      <c r="C624" s="44"/>
      <c r="D624" s="44"/>
      <c r="E624" s="44"/>
      <c r="F624" s="44"/>
      <c r="G624" s="36"/>
      <c r="H624" s="449"/>
      <c r="I624" s="44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ht="15.75" customHeight="1">
      <c r="A625" s="6"/>
      <c r="B625" s="44"/>
      <c r="C625" s="44"/>
      <c r="D625" s="44"/>
      <c r="E625" s="44"/>
      <c r="F625" s="44"/>
      <c r="G625" s="36"/>
      <c r="H625" s="449"/>
      <c r="I625" s="44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ht="15.75" customHeight="1">
      <c r="A626" s="6"/>
      <c r="B626" s="44"/>
      <c r="C626" s="44"/>
      <c r="D626" s="44"/>
      <c r="E626" s="44"/>
      <c r="F626" s="44"/>
      <c r="G626" s="36"/>
      <c r="H626" s="449"/>
      <c r="I626" s="44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ht="15.75" customHeight="1">
      <c r="A627" s="6"/>
      <c r="B627" s="44"/>
      <c r="C627" s="44"/>
      <c r="D627" s="44"/>
      <c r="E627" s="44"/>
      <c r="F627" s="44"/>
      <c r="G627" s="36"/>
      <c r="H627" s="449"/>
      <c r="I627" s="44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ht="15.75" customHeight="1">
      <c r="A628" s="6"/>
      <c r="B628" s="44"/>
      <c r="C628" s="44"/>
      <c r="D628" s="44"/>
      <c r="E628" s="44"/>
      <c r="F628" s="44"/>
      <c r="G628" s="36"/>
      <c r="H628" s="449"/>
      <c r="I628" s="44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ht="15.75" customHeight="1">
      <c r="A629" s="6"/>
      <c r="B629" s="44"/>
      <c r="C629" s="44"/>
      <c r="D629" s="44"/>
      <c r="E629" s="44"/>
      <c r="F629" s="44"/>
      <c r="G629" s="36"/>
      <c r="H629" s="449"/>
      <c r="I629" s="44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ht="15.75" customHeight="1">
      <c r="A630" s="6"/>
      <c r="B630" s="44"/>
      <c r="C630" s="44"/>
      <c r="D630" s="44"/>
      <c r="E630" s="44"/>
      <c r="F630" s="44"/>
      <c r="G630" s="36"/>
      <c r="H630" s="449"/>
      <c r="I630" s="44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ht="15.75" customHeight="1">
      <c r="A631" s="6"/>
      <c r="B631" s="44"/>
      <c r="C631" s="44"/>
      <c r="D631" s="44"/>
      <c r="E631" s="44"/>
      <c r="F631" s="44"/>
      <c r="G631" s="36"/>
      <c r="H631" s="449"/>
      <c r="I631" s="44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ht="15.75" customHeight="1">
      <c r="A632" s="6"/>
      <c r="B632" s="44"/>
      <c r="C632" s="44"/>
      <c r="D632" s="44"/>
      <c r="E632" s="44"/>
      <c r="F632" s="44"/>
      <c r="G632" s="36"/>
      <c r="H632" s="449"/>
      <c r="I632" s="44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ht="15.75" customHeight="1">
      <c r="A633" s="6"/>
      <c r="B633" s="44"/>
      <c r="C633" s="44"/>
      <c r="D633" s="44"/>
      <c r="E633" s="44"/>
      <c r="F633" s="44"/>
      <c r="G633" s="36"/>
      <c r="H633" s="449"/>
      <c r="I633" s="44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ht="15.75" customHeight="1">
      <c r="A634" s="6"/>
      <c r="B634" s="44"/>
      <c r="C634" s="44"/>
      <c r="D634" s="44"/>
      <c r="E634" s="44"/>
      <c r="F634" s="44"/>
      <c r="G634" s="36"/>
      <c r="H634" s="449"/>
      <c r="I634" s="44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ht="15.75" customHeight="1">
      <c r="A635" s="6"/>
      <c r="B635" s="44"/>
      <c r="C635" s="44"/>
      <c r="D635" s="44"/>
      <c r="E635" s="44"/>
      <c r="F635" s="44"/>
      <c r="G635" s="36"/>
      <c r="H635" s="449"/>
      <c r="I635" s="44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ht="15.75" customHeight="1">
      <c r="A636" s="6"/>
      <c r="B636" s="44"/>
      <c r="C636" s="44"/>
      <c r="D636" s="44"/>
      <c r="E636" s="44"/>
      <c r="F636" s="44"/>
      <c r="G636" s="36"/>
      <c r="H636" s="449"/>
      <c r="I636" s="44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ht="15.75" customHeight="1">
      <c r="A637" s="6"/>
      <c r="B637" s="44"/>
      <c r="C637" s="44"/>
      <c r="D637" s="44"/>
      <c r="E637" s="44"/>
      <c r="F637" s="44"/>
      <c r="G637" s="36"/>
      <c r="H637" s="449"/>
      <c r="I637" s="44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ht="15.75" customHeight="1">
      <c r="A638" s="6"/>
      <c r="B638" s="44"/>
      <c r="C638" s="44"/>
      <c r="D638" s="44"/>
      <c r="E638" s="44"/>
      <c r="F638" s="44"/>
      <c r="G638" s="36"/>
      <c r="H638" s="449"/>
      <c r="I638" s="44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ht="15.75" customHeight="1">
      <c r="A639" s="6"/>
      <c r="B639" s="44"/>
      <c r="C639" s="44"/>
      <c r="D639" s="44"/>
      <c r="E639" s="44"/>
      <c r="F639" s="44"/>
      <c r="G639" s="36"/>
      <c r="H639" s="449"/>
      <c r="I639" s="44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ht="15.75" customHeight="1">
      <c r="A640" s="6"/>
      <c r="B640" s="44"/>
      <c r="C640" s="44"/>
      <c r="D640" s="44"/>
      <c r="E640" s="44"/>
      <c r="F640" s="44"/>
      <c r="G640" s="36"/>
      <c r="H640" s="449"/>
      <c r="I640" s="44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ht="15.75" customHeight="1">
      <c r="A641" s="6"/>
      <c r="B641" s="44"/>
      <c r="C641" s="44"/>
      <c r="D641" s="44"/>
      <c r="E641" s="44"/>
      <c r="F641" s="44"/>
      <c r="G641" s="36"/>
      <c r="H641" s="449"/>
      <c r="I641" s="44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ht="15.75" customHeight="1">
      <c r="A642" s="6"/>
      <c r="B642" s="44"/>
      <c r="C642" s="44"/>
      <c r="D642" s="44"/>
      <c r="E642" s="44"/>
      <c r="F642" s="44"/>
      <c r="G642" s="36"/>
      <c r="H642" s="449"/>
      <c r="I642" s="44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ht="15.75" customHeight="1">
      <c r="A643" s="6"/>
      <c r="B643" s="44"/>
      <c r="C643" s="44"/>
      <c r="D643" s="44"/>
      <c r="E643" s="44"/>
      <c r="F643" s="44"/>
      <c r="G643" s="36"/>
      <c r="H643" s="449"/>
      <c r="I643" s="44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ht="15.75" customHeight="1">
      <c r="A644" s="6"/>
      <c r="B644" s="44"/>
      <c r="C644" s="44"/>
      <c r="D644" s="44"/>
      <c r="E644" s="44"/>
      <c r="F644" s="44"/>
      <c r="G644" s="36"/>
      <c r="H644" s="449"/>
      <c r="I644" s="44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ht="15.75" customHeight="1">
      <c r="A645" s="6"/>
      <c r="B645" s="44"/>
      <c r="C645" s="44"/>
      <c r="D645" s="44"/>
      <c r="E645" s="44"/>
      <c r="F645" s="44"/>
      <c r="G645" s="36"/>
      <c r="H645" s="449"/>
      <c r="I645" s="44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ht="15.75" customHeight="1">
      <c r="A646" s="6"/>
      <c r="B646" s="44"/>
      <c r="C646" s="44"/>
      <c r="D646" s="44"/>
      <c r="E646" s="44"/>
      <c r="F646" s="44"/>
      <c r="G646" s="36"/>
      <c r="H646" s="449"/>
      <c r="I646" s="44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ht="15.75" customHeight="1">
      <c r="A647" s="6"/>
      <c r="B647" s="44"/>
      <c r="C647" s="44"/>
      <c r="D647" s="44"/>
      <c r="E647" s="44"/>
      <c r="F647" s="44"/>
      <c r="G647" s="36"/>
      <c r="H647" s="449"/>
      <c r="I647" s="44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ht="15.75" customHeight="1">
      <c r="A648" s="6"/>
      <c r="B648" s="44"/>
      <c r="C648" s="44"/>
      <c r="D648" s="44"/>
      <c r="E648" s="44"/>
      <c r="F648" s="44"/>
      <c r="G648" s="36"/>
      <c r="H648" s="449"/>
      <c r="I648" s="44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ht="15.75" customHeight="1">
      <c r="A649" s="6"/>
      <c r="B649" s="44"/>
      <c r="C649" s="44"/>
      <c r="D649" s="44"/>
      <c r="E649" s="44"/>
      <c r="F649" s="44"/>
      <c r="G649" s="36"/>
      <c r="H649" s="449"/>
      <c r="I649" s="44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ht="15.75" customHeight="1">
      <c r="A650" s="6"/>
      <c r="B650" s="44"/>
      <c r="C650" s="44"/>
      <c r="D650" s="44"/>
      <c r="E650" s="44"/>
      <c r="F650" s="44"/>
      <c r="G650" s="36"/>
      <c r="H650" s="449"/>
      <c r="I650" s="44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ht="15.75" customHeight="1">
      <c r="A651" s="6"/>
      <c r="B651" s="44"/>
      <c r="C651" s="44"/>
      <c r="D651" s="44"/>
      <c r="E651" s="44"/>
      <c r="F651" s="44"/>
      <c r="G651" s="36"/>
      <c r="H651" s="449"/>
      <c r="I651" s="44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ht="15.75" customHeight="1">
      <c r="A652" s="6"/>
      <c r="B652" s="44"/>
      <c r="C652" s="44"/>
      <c r="D652" s="44"/>
      <c r="E652" s="44"/>
      <c r="F652" s="44"/>
      <c r="G652" s="36"/>
      <c r="H652" s="449"/>
      <c r="I652" s="44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ht="15.75" customHeight="1">
      <c r="A653" s="6"/>
      <c r="B653" s="44"/>
      <c r="C653" s="44"/>
      <c r="D653" s="44"/>
      <c r="E653" s="44"/>
      <c r="F653" s="44"/>
      <c r="G653" s="36"/>
      <c r="H653" s="449"/>
      <c r="I653" s="44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ht="15.75" customHeight="1">
      <c r="A654" s="6"/>
      <c r="B654" s="44"/>
      <c r="C654" s="44"/>
      <c r="D654" s="44"/>
      <c r="E654" s="44"/>
      <c r="F654" s="44"/>
      <c r="G654" s="36"/>
      <c r="H654" s="449"/>
      <c r="I654" s="44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ht="15.75" customHeight="1">
      <c r="A655" s="6"/>
      <c r="B655" s="44"/>
      <c r="C655" s="44"/>
      <c r="D655" s="44"/>
      <c r="E655" s="44"/>
      <c r="F655" s="44"/>
      <c r="G655" s="36"/>
      <c r="H655" s="449"/>
      <c r="I655" s="44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ht="15.75" customHeight="1">
      <c r="A656" s="6"/>
      <c r="B656" s="44"/>
      <c r="C656" s="44"/>
      <c r="D656" s="44"/>
      <c r="E656" s="44"/>
      <c r="F656" s="44"/>
      <c r="G656" s="36"/>
      <c r="H656" s="449"/>
      <c r="I656" s="44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ht="15.75" customHeight="1">
      <c r="A657" s="6"/>
      <c r="B657" s="44"/>
      <c r="C657" s="44"/>
      <c r="D657" s="44"/>
      <c r="E657" s="44"/>
      <c r="F657" s="44"/>
      <c r="G657" s="36"/>
      <c r="H657" s="449"/>
      <c r="I657" s="44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ht="15.75" customHeight="1">
      <c r="A658" s="6"/>
      <c r="B658" s="44"/>
      <c r="C658" s="44"/>
      <c r="D658" s="44"/>
      <c r="E658" s="44"/>
      <c r="F658" s="44"/>
      <c r="G658" s="36"/>
      <c r="H658" s="449"/>
      <c r="I658" s="44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ht="15.75" customHeight="1">
      <c r="A659" s="6"/>
      <c r="B659" s="44"/>
      <c r="C659" s="44"/>
      <c r="D659" s="44"/>
      <c r="E659" s="44"/>
      <c r="F659" s="44"/>
      <c r="G659" s="36"/>
      <c r="H659" s="449"/>
      <c r="I659" s="44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ht="15.75" customHeight="1">
      <c r="A660" s="6"/>
      <c r="B660" s="44"/>
      <c r="C660" s="44"/>
      <c r="D660" s="44"/>
      <c r="E660" s="44"/>
      <c r="F660" s="44"/>
      <c r="G660" s="36"/>
      <c r="H660" s="449"/>
      <c r="I660" s="44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ht="15.75" customHeight="1">
      <c r="A661" s="6"/>
      <c r="B661" s="44"/>
      <c r="C661" s="44"/>
      <c r="D661" s="44"/>
      <c r="E661" s="44"/>
      <c r="F661" s="44"/>
      <c r="G661" s="36"/>
      <c r="H661" s="449"/>
      <c r="I661" s="44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ht="15.75" customHeight="1">
      <c r="A662" s="6"/>
      <c r="B662" s="44"/>
      <c r="C662" s="44"/>
      <c r="D662" s="44"/>
      <c r="E662" s="44"/>
      <c r="F662" s="44"/>
      <c r="G662" s="36"/>
      <c r="H662" s="449"/>
      <c r="I662" s="44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ht="15.75" customHeight="1">
      <c r="A663" s="6"/>
      <c r="B663" s="44"/>
      <c r="C663" s="44"/>
      <c r="D663" s="44"/>
      <c r="E663" s="44"/>
      <c r="F663" s="44"/>
      <c r="G663" s="36"/>
      <c r="H663" s="449"/>
      <c r="I663" s="44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ht="15.75" customHeight="1">
      <c r="A664" s="6"/>
      <c r="B664" s="44"/>
      <c r="C664" s="44"/>
      <c r="D664" s="44"/>
      <c r="E664" s="44"/>
      <c r="F664" s="44"/>
      <c r="G664" s="36"/>
      <c r="H664" s="449"/>
      <c r="I664" s="44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ht="15.75" customHeight="1">
      <c r="A665" s="6"/>
      <c r="B665" s="44"/>
      <c r="C665" s="44"/>
      <c r="D665" s="44"/>
      <c r="E665" s="44"/>
      <c r="F665" s="44"/>
      <c r="G665" s="36"/>
      <c r="H665" s="449"/>
      <c r="I665" s="44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ht="15.75" customHeight="1">
      <c r="A666" s="6"/>
      <c r="B666" s="44"/>
      <c r="C666" s="44"/>
      <c r="D666" s="44"/>
      <c r="E666" s="44"/>
      <c r="F666" s="44"/>
      <c r="G666" s="36"/>
      <c r="H666" s="449"/>
      <c r="I666" s="44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ht="15.75" customHeight="1">
      <c r="A667" s="6"/>
      <c r="B667" s="44"/>
      <c r="C667" s="44"/>
      <c r="D667" s="44"/>
      <c r="E667" s="44"/>
      <c r="F667" s="44"/>
      <c r="G667" s="36"/>
      <c r="H667" s="449"/>
      <c r="I667" s="44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ht="15.75" customHeight="1">
      <c r="A668" s="6"/>
      <c r="B668" s="44"/>
      <c r="C668" s="44"/>
      <c r="D668" s="44"/>
      <c r="E668" s="44"/>
      <c r="F668" s="44"/>
      <c r="G668" s="36"/>
      <c r="H668" s="449"/>
      <c r="I668" s="44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ht="15.75" customHeight="1">
      <c r="A669" s="6"/>
      <c r="B669" s="44"/>
      <c r="C669" s="44"/>
      <c r="D669" s="44"/>
      <c r="E669" s="44"/>
      <c r="F669" s="44"/>
      <c r="G669" s="36"/>
      <c r="H669" s="449"/>
      <c r="I669" s="44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ht="15.75" customHeight="1">
      <c r="A670" s="6"/>
      <c r="B670" s="44"/>
      <c r="C670" s="44"/>
      <c r="D670" s="44"/>
      <c r="E670" s="44"/>
      <c r="F670" s="44"/>
      <c r="G670" s="36"/>
      <c r="H670" s="449"/>
      <c r="I670" s="44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ht="15.75" customHeight="1">
      <c r="A671" s="6"/>
      <c r="B671" s="44"/>
      <c r="C671" s="44"/>
      <c r="D671" s="44"/>
      <c r="E671" s="44"/>
      <c r="F671" s="44"/>
      <c r="G671" s="36"/>
      <c r="H671" s="449"/>
      <c r="I671" s="44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ht="15.75" customHeight="1">
      <c r="A672" s="6"/>
      <c r="B672" s="44"/>
      <c r="C672" s="44"/>
      <c r="D672" s="44"/>
      <c r="E672" s="44"/>
      <c r="F672" s="44"/>
      <c r="G672" s="36"/>
      <c r="H672" s="449"/>
      <c r="I672" s="44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ht="15.75" customHeight="1">
      <c r="A673" s="6"/>
      <c r="B673" s="44"/>
      <c r="C673" s="44"/>
      <c r="D673" s="44"/>
      <c r="E673" s="44"/>
      <c r="F673" s="44"/>
      <c r="G673" s="36"/>
      <c r="H673" s="449"/>
      <c r="I673" s="44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ht="15.75" customHeight="1">
      <c r="A674" s="6"/>
      <c r="B674" s="44"/>
      <c r="C674" s="44"/>
      <c r="D674" s="44"/>
      <c r="E674" s="44"/>
      <c r="F674" s="44"/>
      <c r="G674" s="36"/>
      <c r="H674" s="449"/>
      <c r="I674" s="44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ht="15.75" customHeight="1">
      <c r="A675" s="6"/>
      <c r="B675" s="44"/>
      <c r="C675" s="44"/>
      <c r="D675" s="44"/>
      <c r="E675" s="44"/>
      <c r="F675" s="44"/>
      <c r="G675" s="36"/>
      <c r="H675" s="449"/>
      <c r="I675" s="44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ht="15.75" customHeight="1">
      <c r="A676" s="6"/>
      <c r="B676" s="44"/>
      <c r="C676" s="44"/>
      <c r="D676" s="44"/>
      <c r="E676" s="44"/>
      <c r="F676" s="44"/>
      <c r="G676" s="36"/>
      <c r="H676" s="449"/>
      <c r="I676" s="44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ht="15.75" customHeight="1">
      <c r="A677" s="6"/>
      <c r="B677" s="44"/>
      <c r="C677" s="44"/>
      <c r="D677" s="44"/>
      <c r="E677" s="44"/>
      <c r="F677" s="44"/>
      <c r="G677" s="36"/>
      <c r="H677" s="449"/>
      <c r="I677" s="44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ht="15.75" customHeight="1">
      <c r="A678" s="6"/>
      <c r="B678" s="44"/>
      <c r="C678" s="44"/>
      <c r="D678" s="44"/>
      <c r="E678" s="44"/>
      <c r="F678" s="44"/>
      <c r="G678" s="36"/>
      <c r="H678" s="449"/>
      <c r="I678" s="44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ht="15.75" customHeight="1">
      <c r="A679" s="6"/>
      <c r="B679" s="44"/>
      <c r="C679" s="44"/>
      <c r="D679" s="44"/>
      <c r="E679" s="44"/>
      <c r="F679" s="44"/>
      <c r="G679" s="36"/>
      <c r="H679" s="449"/>
      <c r="I679" s="44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ht="15.75" customHeight="1">
      <c r="A680" s="6"/>
      <c r="B680" s="44"/>
      <c r="C680" s="44"/>
      <c r="D680" s="44"/>
      <c r="E680" s="44"/>
      <c r="F680" s="44"/>
      <c r="G680" s="36"/>
      <c r="H680" s="449"/>
      <c r="I680" s="44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ht="15.75" customHeight="1">
      <c r="A681" s="6"/>
      <c r="B681" s="44"/>
      <c r="C681" s="44"/>
      <c r="D681" s="44"/>
      <c r="E681" s="44"/>
      <c r="F681" s="44"/>
      <c r="G681" s="36"/>
      <c r="H681" s="449"/>
      <c r="I681" s="44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ht="15.75" customHeight="1">
      <c r="A682" s="6"/>
      <c r="B682" s="44"/>
      <c r="C682" s="44"/>
      <c r="D682" s="44"/>
      <c r="E682" s="44"/>
      <c r="F682" s="44"/>
      <c r="G682" s="36"/>
      <c r="H682" s="449"/>
      <c r="I682" s="44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ht="15.75" customHeight="1">
      <c r="A683" s="6"/>
      <c r="B683" s="44"/>
      <c r="C683" s="44"/>
      <c r="D683" s="44"/>
      <c r="E683" s="44"/>
      <c r="F683" s="44"/>
      <c r="G683" s="36"/>
      <c r="H683" s="449"/>
      <c r="I683" s="44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ht="15.75" customHeight="1">
      <c r="A684" s="6"/>
      <c r="B684" s="44"/>
      <c r="C684" s="44"/>
      <c r="D684" s="44"/>
      <c r="E684" s="44"/>
      <c r="F684" s="44"/>
      <c r="G684" s="36"/>
      <c r="H684" s="449"/>
      <c r="I684" s="44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ht="15.75" customHeight="1">
      <c r="A685" s="6"/>
      <c r="B685" s="44"/>
      <c r="C685" s="44"/>
      <c r="D685" s="44"/>
      <c r="E685" s="44"/>
      <c r="F685" s="44"/>
      <c r="G685" s="36"/>
      <c r="H685" s="449"/>
      <c r="I685" s="44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ht="15.75" customHeight="1">
      <c r="A686" s="6"/>
      <c r="B686" s="44"/>
      <c r="C686" s="44"/>
      <c r="D686" s="44"/>
      <c r="E686" s="44"/>
      <c r="F686" s="44"/>
      <c r="G686" s="36"/>
      <c r="H686" s="449"/>
      <c r="I686" s="44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ht="15.75" customHeight="1">
      <c r="A687" s="6"/>
      <c r="B687" s="44"/>
      <c r="C687" s="44"/>
      <c r="D687" s="44"/>
      <c r="E687" s="44"/>
      <c r="F687" s="44"/>
      <c r="G687" s="36"/>
      <c r="H687" s="449"/>
      <c r="I687" s="44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ht="15.75" customHeight="1">
      <c r="A688" s="6"/>
      <c r="B688" s="44"/>
      <c r="C688" s="44"/>
      <c r="D688" s="44"/>
      <c r="E688" s="44"/>
      <c r="F688" s="44"/>
      <c r="G688" s="36"/>
      <c r="H688" s="449"/>
      <c r="I688" s="44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ht="15.75" customHeight="1">
      <c r="A689" s="6"/>
      <c r="B689" s="44"/>
      <c r="C689" s="44"/>
      <c r="D689" s="44"/>
      <c r="E689" s="44"/>
      <c r="F689" s="44"/>
      <c r="G689" s="36"/>
      <c r="H689" s="449"/>
      <c r="I689" s="44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ht="15.75" customHeight="1">
      <c r="A690" s="6"/>
      <c r="B690" s="44"/>
      <c r="C690" s="44"/>
      <c r="D690" s="44"/>
      <c r="E690" s="44"/>
      <c r="F690" s="44"/>
      <c r="G690" s="36"/>
      <c r="H690" s="449"/>
      <c r="I690" s="44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ht="15.75" customHeight="1">
      <c r="A691" s="6"/>
      <c r="B691" s="44"/>
      <c r="C691" s="44"/>
      <c r="D691" s="44"/>
      <c r="E691" s="44"/>
      <c r="F691" s="44"/>
      <c r="G691" s="36"/>
      <c r="H691" s="449"/>
      <c r="I691" s="44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ht="15.75" customHeight="1">
      <c r="A692" s="6"/>
      <c r="B692" s="44"/>
      <c r="C692" s="44"/>
      <c r="D692" s="44"/>
      <c r="E692" s="44"/>
      <c r="F692" s="44"/>
      <c r="G692" s="36"/>
      <c r="H692" s="449"/>
      <c r="I692" s="44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ht="15.75" customHeight="1">
      <c r="A693" s="6"/>
      <c r="B693" s="44"/>
      <c r="C693" s="44"/>
      <c r="D693" s="44"/>
      <c r="E693" s="44"/>
      <c r="F693" s="44"/>
      <c r="G693" s="36"/>
      <c r="H693" s="449"/>
      <c r="I693" s="44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ht="15.75" customHeight="1">
      <c r="A694" s="6"/>
      <c r="B694" s="44"/>
      <c r="C694" s="44"/>
      <c r="D694" s="44"/>
      <c r="E694" s="44"/>
      <c r="F694" s="44"/>
      <c r="G694" s="36"/>
      <c r="H694" s="449"/>
      <c r="I694" s="44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ht="15.75" customHeight="1">
      <c r="A695" s="6"/>
      <c r="B695" s="44"/>
      <c r="C695" s="44"/>
      <c r="D695" s="44"/>
      <c r="E695" s="44"/>
      <c r="F695" s="44"/>
      <c r="G695" s="36"/>
      <c r="H695" s="449"/>
      <c r="I695" s="44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ht="15.75" customHeight="1">
      <c r="A696" s="6"/>
      <c r="B696" s="44"/>
      <c r="C696" s="44"/>
      <c r="D696" s="44"/>
      <c r="E696" s="44"/>
      <c r="F696" s="44"/>
      <c r="G696" s="36"/>
      <c r="H696" s="449"/>
      <c r="I696" s="44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ht="15.75" customHeight="1">
      <c r="A697" s="6"/>
      <c r="B697" s="44"/>
      <c r="C697" s="44"/>
      <c r="D697" s="44"/>
      <c r="E697" s="44"/>
      <c r="F697" s="44"/>
      <c r="G697" s="36"/>
      <c r="H697" s="449"/>
      <c r="I697" s="44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ht="15.75" customHeight="1">
      <c r="A698" s="6"/>
      <c r="B698" s="44"/>
      <c r="C698" s="44"/>
      <c r="D698" s="44"/>
      <c r="E698" s="44"/>
      <c r="F698" s="44"/>
      <c r="G698" s="36"/>
      <c r="H698" s="449"/>
      <c r="I698" s="44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ht="15.75" customHeight="1">
      <c r="A699" s="6"/>
      <c r="B699" s="44"/>
      <c r="C699" s="44"/>
      <c r="D699" s="44"/>
      <c r="E699" s="44"/>
      <c r="F699" s="44"/>
      <c r="G699" s="36"/>
      <c r="H699" s="449"/>
      <c r="I699" s="44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ht="15.75" customHeight="1">
      <c r="A700" s="6"/>
      <c r="B700" s="44"/>
      <c r="C700" s="44"/>
      <c r="D700" s="44"/>
      <c r="E700" s="44"/>
      <c r="F700" s="44"/>
      <c r="G700" s="36"/>
      <c r="H700" s="449"/>
      <c r="I700" s="44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ht="15.75" customHeight="1">
      <c r="A701" s="6"/>
      <c r="B701" s="44"/>
      <c r="C701" s="44"/>
      <c r="D701" s="44"/>
      <c r="E701" s="44"/>
      <c r="F701" s="44"/>
      <c r="G701" s="36"/>
      <c r="H701" s="449"/>
      <c r="I701" s="44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ht="15.75" customHeight="1">
      <c r="A702" s="6"/>
      <c r="B702" s="44"/>
      <c r="C702" s="44"/>
      <c r="D702" s="44"/>
      <c r="E702" s="44"/>
      <c r="F702" s="44"/>
      <c r="G702" s="36"/>
      <c r="H702" s="449"/>
      <c r="I702" s="44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ht="15.75" customHeight="1">
      <c r="A703" s="6"/>
      <c r="B703" s="44"/>
      <c r="C703" s="44"/>
      <c r="D703" s="44"/>
      <c r="E703" s="44"/>
      <c r="F703" s="44"/>
      <c r="G703" s="36"/>
      <c r="H703" s="449"/>
      <c r="I703" s="44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ht="15.75" customHeight="1">
      <c r="A704" s="6"/>
      <c r="B704" s="44"/>
      <c r="C704" s="44"/>
      <c r="D704" s="44"/>
      <c r="E704" s="44"/>
      <c r="F704" s="44"/>
      <c r="G704" s="36"/>
      <c r="H704" s="449"/>
      <c r="I704" s="44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ht="15.75" customHeight="1">
      <c r="A705" s="6"/>
      <c r="B705" s="44"/>
      <c r="C705" s="44"/>
      <c r="D705" s="44"/>
      <c r="E705" s="44"/>
      <c r="F705" s="44"/>
      <c r="G705" s="36"/>
      <c r="H705" s="449"/>
      <c r="I705" s="44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ht="15.75" customHeight="1">
      <c r="A706" s="6"/>
      <c r="B706" s="44"/>
      <c r="C706" s="44"/>
      <c r="D706" s="44"/>
      <c r="E706" s="44"/>
      <c r="F706" s="44"/>
      <c r="G706" s="36"/>
      <c r="H706" s="449"/>
      <c r="I706" s="44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ht="15.75" customHeight="1">
      <c r="A707" s="6"/>
      <c r="B707" s="44"/>
      <c r="C707" s="44"/>
      <c r="D707" s="44"/>
      <c r="E707" s="44"/>
      <c r="F707" s="44"/>
      <c r="G707" s="36"/>
      <c r="H707" s="449"/>
      <c r="I707" s="44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ht="15.75" customHeight="1">
      <c r="A708" s="6"/>
      <c r="B708" s="44"/>
      <c r="C708" s="44"/>
      <c r="D708" s="44"/>
      <c r="E708" s="44"/>
      <c r="F708" s="44"/>
      <c r="G708" s="36"/>
      <c r="H708" s="449"/>
      <c r="I708" s="44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ht="15.75" customHeight="1">
      <c r="A709" s="6"/>
      <c r="B709" s="44"/>
      <c r="C709" s="44"/>
      <c r="D709" s="44"/>
      <c r="E709" s="44"/>
      <c r="F709" s="44"/>
      <c r="G709" s="36"/>
      <c r="H709" s="449"/>
      <c r="I709" s="44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ht="15.75" customHeight="1">
      <c r="A710" s="6"/>
      <c r="B710" s="44"/>
      <c r="C710" s="44"/>
      <c r="D710" s="44"/>
      <c r="E710" s="44"/>
      <c r="F710" s="44"/>
      <c r="G710" s="36"/>
      <c r="H710" s="449"/>
      <c r="I710" s="44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ht="15.75" customHeight="1">
      <c r="A711" s="6"/>
      <c r="B711" s="44"/>
      <c r="C711" s="44"/>
      <c r="D711" s="44"/>
      <c r="E711" s="44"/>
      <c r="F711" s="44"/>
      <c r="G711" s="36"/>
      <c r="H711" s="449"/>
      <c r="I711" s="44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ht="15.75" customHeight="1">
      <c r="A712" s="6"/>
      <c r="B712" s="44"/>
      <c r="C712" s="44"/>
      <c r="D712" s="44"/>
      <c r="E712" s="44"/>
      <c r="F712" s="44"/>
      <c r="G712" s="36"/>
      <c r="H712" s="449"/>
      <c r="I712" s="44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ht="15.75" customHeight="1">
      <c r="A713" s="6"/>
      <c r="B713" s="44"/>
      <c r="C713" s="44"/>
      <c r="D713" s="44"/>
      <c r="E713" s="44"/>
      <c r="F713" s="44"/>
      <c r="G713" s="36"/>
      <c r="H713" s="449"/>
      <c r="I713" s="44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ht="15.75" customHeight="1">
      <c r="A714" s="6"/>
      <c r="B714" s="44"/>
      <c r="C714" s="44"/>
      <c r="D714" s="44"/>
      <c r="E714" s="44"/>
      <c r="F714" s="44"/>
      <c r="G714" s="36"/>
      <c r="H714" s="449"/>
      <c r="I714" s="44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ht="15.75" customHeight="1">
      <c r="A715" s="6"/>
      <c r="B715" s="44"/>
      <c r="C715" s="44"/>
      <c r="D715" s="44"/>
      <c r="E715" s="44"/>
      <c r="F715" s="44"/>
      <c r="G715" s="36"/>
      <c r="H715" s="449"/>
      <c r="I715" s="44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ht="15.75" customHeight="1">
      <c r="A716" s="6"/>
      <c r="B716" s="44"/>
      <c r="C716" s="44"/>
      <c r="D716" s="44"/>
      <c r="E716" s="44"/>
      <c r="F716" s="44"/>
      <c r="G716" s="36"/>
      <c r="H716" s="449"/>
      <c r="I716" s="44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ht="15.75" customHeight="1">
      <c r="A717" s="6"/>
      <c r="B717" s="44"/>
      <c r="C717" s="44"/>
      <c r="D717" s="44"/>
      <c r="E717" s="44"/>
      <c r="F717" s="44"/>
      <c r="G717" s="36"/>
      <c r="H717" s="449"/>
      <c r="I717" s="44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ht="15.75" customHeight="1">
      <c r="A718" s="6"/>
      <c r="B718" s="44"/>
      <c r="C718" s="44"/>
      <c r="D718" s="44"/>
      <c r="E718" s="44"/>
      <c r="F718" s="44"/>
      <c r="G718" s="36"/>
      <c r="H718" s="449"/>
      <c r="I718" s="44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ht="15.75" customHeight="1">
      <c r="A719" s="6"/>
      <c r="B719" s="44"/>
      <c r="C719" s="44"/>
      <c r="D719" s="44"/>
      <c r="E719" s="44"/>
      <c r="F719" s="44"/>
      <c r="G719" s="36"/>
      <c r="H719" s="449"/>
      <c r="I719" s="44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ht="15.75" customHeight="1">
      <c r="A720" s="6"/>
      <c r="B720" s="44"/>
      <c r="C720" s="44"/>
      <c r="D720" s="44"/>
      <c r="E720" s="44"/>
      <c r="F720" s="44"/>
      <c r="G720" s="36"/>
      <c r="H720" s="449"/>
      <c r="I720" s="44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ht="15.75" customHeight="1">
      <c r="A721" s="6"/>
      <c r="B721" s="44"/>
      <c r="C721" s="44"/>
      <c r="D721" s="44"/>
      <c r="E721" s="44"/>
      <c r="F721" s="44"/>
      <c r="G721" s="36"/>
      <c r="H721" s="449"/>
      <c r="I721" s="44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ht="15.75" customHeight="1">
      <c r="A722" s="6"/>
      <c r="B722" s="44"/>
      <c r="C722" s="44"/>
      <c r="D722" s="44"/>
      <c r="E722" s="44"/>
      <c r="F722" s="44"/>
      <c r="G722" s="36"/>
      <c r="H722" s="449"/>
      <c r="I722" s="44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ht="15.75" customHeight="1">
      <c r="A723" s="6"/>
      <c r="B723" s="44"/>
      <c r="C723" s="44"/>
      <c r="D723" s="44"/>
      <c r="E723" s="44"/>
      <c r="F723" s="44"/>
      <c r="G723" s="36"/>
      <c r="H723" s="449"/>
      <c r="I723" s="44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ht="15.75" customHeight="1">
      <c r="A724" s="6"/>
      <c r="B724" s="44"/>
      <c r="C724" s="44"/>
      <c r="D724" s="44"/>
      <c r="E724" s="44"/>
      <c r="F724" s="44"/>
      <c r="G724" s="36"/>
      <c r="H724" s="449"/>
      <c r="I724" s="44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ht="15.75" customHeight="1">
      <c r="A725" s="6"/>
      <c r="B725" s="44"/>
      <c r="C725" s="44"/>
      <c r="D725" s="44"/>
      <c r="E725" s="44"/>
      <c r="F725" s="44"/>
      <c r="G725" s="36"/>
      <c r="H725" s="449"/>
      <c r="I725" s="44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ht="15.75" customHeight="1">
      <c r="A726" s="6"/>
      <c r="B726" s="44"/>
      <c r="C726" s="44"/>
      <c r="D726" s="44"/>
      <c r="E726" s="44"/>
      <c r="F726" s="44"/>
      <c r="G726" s="36"/>
      <c r="H726" s="449"/>
      <c r="I726" s="44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ht="15.75" customHeight="1">
      <c r="A727" s="6"/>
      <c r="B727" s="44"/>
      <c r="C727" s="44"/>
      <c r="D727" s="44"/>
      <c r="E727" s="44"/>
      <c r="F727" s="44"/>
      <c r="G727" s="36"/>
      <c r="H727" s="449"/>
      <c r="I727" s="44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ht="15.75" customHeight="1">
      <c r="A728" s="6"/>
      <c r="B728" s="44"/>
      <c r="C728" s="44"/>
      <c r="D728" s="44"/>
      <c r="E728" s="44"/>
      <c r="F728" s="44"/>
      <c r="G728" s="36"/>
      <c r="H728" s="449"/>
      <c r="I728" s="44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ht="15.75" customHeight="1">
      <c r="A729" s="6"/>
      <c r="B729" s="44"/>
      <c r="C729" s="44"/>
      <c r="D729" s="44"/>
      <c r="E729" s="44"/>
      <c r="F729" s="44"/>
      <c r="G729" s="36"/>
      <c r="H729" s="449"/>
      <c r="I729" s="44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ht="15.75" customHeight="1">
      <c r="A730" s="6"/>
      <c r="B730" s="44"/>
      <c r="C730" s="44"/>
      <c r="D730" s="44"/>
      <c r="E730" s="44"/>
      <c r="F730" s="44"/>
      <c r="G730" s="36"/>
      <c r="H730" s="449"/>
      <c r="I730" s="44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ht="15.75" customHeight="1">
      <c r="A731" s="6"/>
      <c r="B731" s="44"/>
      <c r="C731" s="44"/>
      <c r="D731" s="44"/>
      <c r="E731" s="44"/>
      <c r="F731" s="44"/>
      <c r="G731" s="36"/>
      <c r="H731" s="449"/>
      <c r="I731" s="44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ht="15.75" customHeight="1">
      <c r="A732" s="6"/>
      <c r="B732" s="44"/>
      <c r="C732" s="44"/>
      <c r="D732" s="44"/>
      <c r="E732" s="44"/>
      <c r="F732" s="44"/>
      <c r="G732" s="36"/>
      <c r="H732" s="449"/>
      <c r="I732" s="44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ht="15.75" customHeight="1">
      <c r="A733" s="6"/>
      <c r="B733" s="44"/>
      <c r="C733" s="44"/>
      <c r="D733" s="44"/>
      <c r="E733" s="44"/>
      <c r="F733" s="44"/>
      <c r="G733" s="36"/>
      <c r="H733" s="449"/>
      <c r="I733" s="44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ht="15.75" customHeight="1">
      <c r="A734" s="6"/>
      <c r="B734" s="44"/>
      <c r="C734" s="44"/>
      <c r="D734" s="44"/>
      <c r="E734" s="44"/>
      <c r="F734" s="44"/>
      <c r="G734" s="36"/>
      <c r="H734" s="449"/>
      <c r="I734" s="44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ht="15.75" customHeight="1">
      <c r="A735" s="6"/>
      <c r="B735" s="44"/>
      <c r="C735" s="44"/>
      <c r="D735" s="44"/>
      <c r="E735" s="44"/>
      <c r="F735" s="44"/>
      <c r="G735" s="36"/>
      <c r="H735" s="449"/>
      <c r="I735" s="44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ht="15.75" customHeight="1">
      <c r="A736" s="6"/>
      <c r="B736" s="44"/>
      <c r="C736" s="44"/>
      <c r="D736" s="44"/>
      <c r="E736" s="44"/>
      <c r="F736" s="44"/>
      <c r="G736" s="36"/>
      <c r="H736" s="449"/>
      <c r="I736" s="44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ht="15.75" customHeight="1">
      <c r="A737" s="6"/>
      <c r="B737" s="44"/>
      <c r="C737" s="44"/>
      <c r="D737" s="44"/>
      <c r="E737" s="44"/>
      <c r="F737" s="44"/>
      <c r="G737" s="36"/>
      <c r="H737" s="449"/>
      <c r="I737" s="44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ht="15.75" customHeight="1">
      <c r="A738" s="6"/>
      <c r="B738" s="44"/>
      <c r="C738" s="44"/>
      <c r="D738" s="44"/>
      <c r="E738" s="44"/>
      <c r="F738" s="44"/>
      <c r="G738" s="36"/>
      <c r="H738" s="449"/>
      <c r="I738" s="44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ht="15.75" customHeight="1">
      <c r="A739" s="6"/>
      <c r="B739" s="44"/>
      <c r="C739" s="44"/>
      <c r="D739" s="44"/>
      <c r="E739" s="44"/>
      <c r="F739" s="44"/>
      <c r="G739" s="36"/>
      <c r="H739" s="449"/>
      <c r="I739" s="44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ht="15.75" customHeight="1">
      <c r="A740" s="6"/>
      <c r="B740" s="44"/>
      <c r="C740" s="44"/>
      <c r="D740" s="44"/>
      <c r="E740" s="44"/>
      <c r="F740" s="44"/>
      <c r="G740" s="36"/>
      <c r="H740" s="449"/>
      <c r="I740" s="44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ht="15.75" customHeight="1">
      <c r="A741" s="6"/>
      <c r="B741" s="44"/>
      <c r="C741" s="44"/>
      <c r="D741" s="44"/>
      <c r="E741" s="44"/>
      <c r="F741" s="44"/>
      <c r="G741" s="36"/>
      <c r="H741" s="449"/>
      <c r="I741" s="44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ht="15.75" customHeight="1">
      <c r="A742" s="6"/>
      <c r="B742" s="44"/>
      <c r="C742" s="44"/>
      <c r="D742" s="44"/>
      <c r="E742" s="44"/>
      <c r="F742" s="44"/>
      <c r="G742" s="36"/>
      <c r="H742" s="449"/>
      <c r="I742" s="44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ht="15.75" customHeight="1">
      <c r="A743" s="6"/>
      <c r="B743" s="44"/>
      <c r="C743" s="44"/>
      <c r="D743" s="44"/>
      <c r="E743" s="44"/>
      <c r="F743" s="44"/>
      <c r="G743" s="36"/>
      <c r="H743" s="449"/>
      <c r="I743" s="44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ht="15.75" customHeight="1">
      <c r="A744" s="6"/>
      <c r="B744" s="44"/>
      <c r="C744" s="44"/>
      <c r="D744" s="44"/>
      <c r="E744" s="44"/>
      <c r="F744" s="44"/>
      <c r="G744" s="36"/>
      <c r="H744" s="449"/>
      <c r="I744" s="44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ht="15.75" customHeight="1">
      <c r="A745" s="6"/>
      <c r="B745" s="44"/>
      <c r="C745" s="44"/>
      <c r="D745" s="44"/>
      <c r="E745" s="44"/>
      <c r="F745" s="44"/>
      <c r="G745" s="36"/>
      <c r="H745" s="449"/>
      <c r="I745" s="44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ht="15.75" customHeight="1">
      <c r="A746" s="6"/>
      <c r="B746" s="44"/>
      <c r="C746" s="44"/>
      <c r="D746" s="44"/>
      <c r="E746" s="44"/>
      <c r="F746" s="44"/>
      <c r="G746" s="36"/>
      <c r="H746" s="449"/>
      <c r="I746" s="44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ht="15.75" customHeight="1">
      <c r="A747" s="6"/>
      <c r="B747" s="44"/>
      <c r="C747" s="44"/>
      <c r="D747" s="44"/>
      <c r="E747" s="44"/>
      <c r="F747" s="44"/>
      <c r="G747" s="36"/>
      <c r="H747" s="449"/>
      <c r="I747" s="44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ht="15.75" customHeight="1">
      <c r="A748" s="6"/>
      <c r="B748" s="44"/>
      <c r="C748" s="44"/>
      <c r="D748" s="44"/>
      <c r="E748" s="44"/>
      <c r="F748" s="44"/>
      <c r="G748" s="36"/>
      <c r="H748" s="449"/>
      <c r="I748" s="44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ht="15.75" customHeight="1">
      <c r="A749" s="6"/>
      <c r="B749" s="44"/>
      <c r="C749" s="44"/>
      <c r="D749" s="44"/>
      <c r="E749" s="44"/>
      <c r="F749" s="44"/>
      <c r="G749" s="36"/>
      <c r="H749" s="449"/>
      <c r="I749" s="44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ht="15.75" customHeight="1">
      <c r="A750" s="6"/>
      <c r="B750" s="44"/>
      <c r="C750" s="44"/>
      <c r="D750" s="44"/>
      <c r="E750" s="44"/>
      <c r="F750" s="44"/>
      <c r="G750" s="36"/>
      <c r="H750" s="449"/>
      <c r="I750" s="44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ht="15.75" customHeight="1">
      <c r="A751" s="6"/>
      <c r="B751" s="44"/>
      <c r="C751" s="44"/>
      <c r="D751" s="44"/>
      <c r="E751" s="44"/>
      <c r="F751" s="44"/>
      <c r="G751" s="36"/>
      <c r="H751" s="449"/>
      <c r="I751" s="44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ht="15.75" customHeight="1">
      <c r="A752" s="6"/>
      <c r="B752" s="44"/>
      <c r="C752" s="44"/>
      <c r="D752" s="44"/>
      <c r="E752" s="44"/>
      <c r="F752" s="44"/>
      <c r="G752" s="36"/>
      <c r="H752" s="449"/>
      <c r="I752" s="44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ht="15.75" customHeight="1">
      <c r="A753" s="6"/>
      <c r="B753" s="44"/>
      <c r="C753" s="44"/>
      <c r="D753" s="44"/>
      <c r="E753" s="44"/>
      <c r="F753" s="44"/>
      <c r="G753" s="36"/>
      <c r="H753" s="449"/>
      <c r="I753" s="44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ht="15.75" customHeight="1">
      <c r="A754" s="6"/>
      <c r="B754" s="44"/>
      <c r="C754" s="44"/>
      <c r="D754" s="44"/>
      <c r="E754" s="44"/>
      <c r="F754" s="44"/>
      <c r="G754" s="36"/>
      <c r="H754" s="449"/>
      <c r="I754" s="44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ht="15.75" customHeight="1">
      <c r="A755" s="6"/>
      <c r="B755" s="44"/>
      <c r="C755" s="44"/>
      <c r="D755" s="44"/>
      <c r="E755" s="44"/>
      <c r="F755" s="44"/>
      <c r="G755" s="36"/>
      <c r="H755" s="449"/>
      <c r="I755" s="44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ht="15.75" customHeight="1">
      <c r="A756" s="6"/>
      <c r="B756" s="44"/>
      <c r="C756" s="44"/>
      <c r="D756" s="44"/>
      <c r="E756" s="44"/>
      <c r="F756" s="44"/>
      <c r="G756" s="36"/>
      <c r="H756" s="449"/>
      <c r="I756" s="44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ht="15.75" customHeight="1">
      <c r="A757" s="6"/>
      <c r="B757" s="44"/>
      <c r="C757" s="44"/>
      <c r="D757" s="44"/>
      <c r="E757" s="44"/>
      <c r="F757" s="44"/>
      <c r="G757" s="36"/>
      <c r="H757" s="449"/>
      <c r="I757" s="44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ht="15.75" customHeight="1">
      <c r="A758" s="6"/>
      <c r="B758" s="44"/>
      <c r="C758" s="44"/>
      <c r="D758" s="44"/>
      <c r="E758" s="44"/>
      <c r="F758" s="44"/>
      <c r="G758" s="36"/>
      <c r="H758" s="449"/>
      <c r="I758" s="44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ht="15.75" customHeight="1">
      <c r="A759" s="6"/>
      <c r="B759" s="44"/>
      <c r="C759" s="44"/>
      <c r="D759" s="44"/>
      <c r="E759" s="44"/>
      <c r="F759" s="44"/>
      <c r="G759" s="36"/>
      <c r="H759" s="449"/>
      <c r="I759" s="44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ht="15.75" customHeight="1">
      <c r="A760" s="6"/>
      <c r="B760" s="44"/>
      <c r="C760" s="44"/>
      <c r="D760" s="44"/>
      <c r="E760" s="44"/>
      <c r="F760" s="44"/>
      <c r="G760" s="36"/>
      <c r="H760" s="449"/>
      <c r="I760" s="44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ht="15.75" customHeight="1">
      <c r="A761" s="6"/>
      <c r="B761" s="44"/>
      <c r="C761" s="44"/>
      <c r="D761" s="44"/>
      <c r="E761" s="44"/>
      <c r="F761" s="44"/>
      <c r="G761" s="36"/>
      <c r="H761" s="449"/>
      <c r="I761" s="44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ht="15.75" customHeight="1">
      <c r="A762" s="6"/>
      <c r="B762" s="44"/>
      <c r="C762" s="44"/>
      <c r="D762" s="44"/>
      <c r="E762" s="44"/>
      <c r="F762" s="44"/>
      <c r="G762" s="36"/>
      <c r="H762" s="449"/>
      <c r="I762" s="44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ht="15.75" customHeight="1">
      <c r="A763" s="6"/>
      <c r="B763" s="44"/>
      <c r="C763" s="44"/>
      <c r="D763" s="44"/>
      <c r="E763" s="44"/>
      <c r="F763" s="44"/>
      <c r="G763" s="36"/>
      <c r="H763" s="449"/>
      <c r="I763" s="44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ht="15.75" customHeight="1">
      <c r="A764" s="6"/>
      <c r="B764" s="44"/>
      <c r="C764" s="44"/>
      <c r="D764" s="44"/>
      <c r="E764" s="44"/>
      <c r="F764" s="44"/>
      <c r="G764" s="36"/>
      <c r="H764" s="449"/>
      <c r="I764" s="44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ht="15.75" customHeight="1">
      <c r="A765" s="6"/>
      <c r="B765" s="44"/>
      <c r="C765" s="44"/>
      <c r="D765" s="44"/>
      <c r="E765" s="44"/>
      <c r="F765" s="44"/>
      <c r="G765" s="36"/>
      <c r="H765" s="449"/>
      <c r="I765" s="44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ht="15.75" customHeight="1">
      <c r="A766" s="6"/>
      <c r="B766" s="44"/>
      <c r="C766" s="44"/>
      <c r="D766" s="44"/>
      <c r="E766" s="44"/>
      <c r="F766" s="44"/>
      <c r="G766" s="36"/>
      <c r="H766" s="449"/>
      <c r="I766" s="44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ht="15.75" customHeight="1">
      <c r="A767" s="6"/>
      <c r="B767" s="44"/>
      <c r="C767" s="44"/>
      <c r="D767" s="44"/>
      <c r="E767" s="44"/>
      <c r="F767" s="44"/>
      <c r="G767" s="36"/>
      <c r="H767" s="449"/>
      <c r="I767" s="44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ht="15.75" customHeight="1">
      <c r="A768" s="6"/>
      <c r="B768" s="44"/>
      <c r="C768" s="44"/>
      <c r="D768" s="44"/>
      <c r="E768" s="44"/>
      <c r="F768" s="44"/>
      <c r="G768" s="36"/>
      <c r="H768" s="449"/>
      <c r="I768" s="44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ht="15.75" customHeight="1">
      <c r="A769" s="6"/>
      <c r="B769" s="44"/>
      <c r="C769" s="44"/>
      <c r="D769" s="44"/>
      <c r="E769" s="44"/>
      <c r="F769" s="44"/>
      <c r="G769" s="36"/>
      <c r="H769" s="449"/>
      <c r="I769" s="44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ht="15.75" customHeight="1">
      <c r="A770" s="6"/>
      <c r="B770" s="44"/>
      <c r="C770" s="44"/>
      <c r="D770" s="44"/>
      <c r="E770" s="44"/>
      <c r="F770" s="44"/>
      <c r="G770" s="36"/>
      <c r="H770" s="449"/>
      <c r="I770" s="44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ht="15.75" customHeight="1">
      <c r="A771" s="6"/>
      <c r="B771" s="44"/>
      <c r="C771" s="44"/>
      <c r="D771" s="44"/>
      <c r="E771" s="44"/>
      <c r="F771" s="44"/>
      <c r="G771" s="36"/>
      <c r="H771" s="449"/>
      <c r="I771" s="44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ht="15.75" customHeight="1">
      <c r="A772" s="6"/>
      <c r="B772" s="44"/>
      <c r="C772" s="44"/>
      <c r="D772" s="44"/>
      <c r="E772" s="44"/>
      <c r="F772" s="44"/>
      <c r="G772" s="36"/>
      <c r="H772" s="449"/>
      <c r="I772" s="44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ht="15.75" customHeight="1">
      <c r="A773" s="6"/>
      <c r="B773" s="44"/>
      <c r="C773" s="44"/>
      <c r="D773" s="44"/>
      <c r="E773" s="44"/>
      <c r="F773" s="44"/>
      <c r="G773" s="36"/>
      <c r="H773" s="449"/>
      <c r="I773" s="44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ht="15.75" customHeight="1">
      <c r="A774" s="6"/>
      <c r="B774" s="44"/>
      <c r="C774" s="44"/>
      <c r="D774" s="44"/>
      <c r="E774" s="44"/>
      <c r="F774" s="44"/>
      <c r="G774" s="36"/>
      <c r="H774" s="449"/>
      <c r="I774" s="44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ht="15.75" customHeight="1">
      <c r="A775" s="6"/>
      <c r="B775" s="44"/>
      <c r="C775" s="44"/>
      <c r="D775" s="44"/>
      <c r="E775" s="44"/>
      <c r="F775" s="44"/>
      <c r="G775" s="36"/>
      <c r="H775" s="449"/>
      <c r="I775" s="44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ht="15.75" customHeight="1">
      <c r="A776" s="6"/>
      <c r="B776" s="44"/>
      <c r="C776" s="44"/>
      <c r="D776" s="44"/>
      <c r="E776" s="44"/>
      <c r="F776" s="44"/>
      <c r="G776" s="36"/>
      <c r="H776" s="449"/>
      <c r="I776" s="44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ht="15.75" customHeight="1">
      <c r="A777" s="6"/>
      <c r="B777" s="44"/>
      <c r="C777" s="44"/>
      <c r="D777" s="44"/>
      <c r="E777" s="44"/>
      <c r="F777" s="44"/>
      <c r="G777" s="36"/>
      <c r="H777" s="449"/>
      <c r="I777" s="44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ht="15.75" customHeight="1">
      <c r="A778" s="6"/>
      <c r="B778" s="44"/>
      <c r="C778" s="44"/>
      <c r="D778" s="44"/>
      <c r="E778" s="44"/>
      <c r="F778" s="44"/>
      <c r="G778" s="36"/>
      <c r="H778" s="449"/>
      <c r="I778" s="44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ht="15.75" customHeight="1">
      <c r="A779" s="6"/>
      <c r="B779" s="44"/>
      <c r="C779" s="44"/>
      <c r="D779" s="44"/>
      <c r="E779" s="44"/>
      <c r="F779" s="44"/>
      <c r="G779" s="36"/>
      <c r="H779" s="449"/>
      <c r="I779" s="44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ht="15.75" customHeight="1">
      <c r="A780" s="6"/>
      <c r="B780" s="44"/>
      <c r="C780" s="44"/>
      <c r="D780" s="44"/>
      <c r="E780" s="44"/>
      <c r="F780" s="44"/>
      <c r="G780" s="36"/>
      <c r="H780" s="449"/>
      <c r="I780" s="44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ht="15.75" customHeight="1">
      <c r="A781" s="6"/>
      <c r="B781" s="44"/>
      <c r="C781" s="44"/>
      <c r="D781" s="44"/>
      <c r="E781" s="44"/>
      <c r="F781" s="44"/>
      <c r="G781" s="36"/>
      <c r="H781" s="449"/>
      <c r="I781" s="44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ht="15.75" customHeight="1">
      <c r="A782" s="6"/>
      <c r="B782" s="44"/>
      <c r="C782" s="44"/>
      <c r="D782" s="44"/>
      <c r="E782" s="44"/>
      <c r="F782" s="44"/>
      <c r="G782" s="36"/>
      <c r="H782" s="449"/>
      <c r="I782" s="44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ht="15.75" customHeight="1">
      <c r="A783" s="6"/>
      <c r="B783" s="44"/>
      <c r="C783" s="44"/>
      <c r="D783" s="44"/>
      <c r="E783" s="44"/>
      <c r="F783" s="44"/>
      <c r="G783" s="36"/>
      <c r="H783" s="449"/>
      <c r="I783" s="44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ht="15.75" customHeight="1">
      <c r="A784" s="6"/>
      <c r="B784" s="44"/>
      <c r="C784" s="44"/>
      <c r="D784" s="44"/>
      <c r="E784" s="44"/>
      <c r="F784" s="44"/>
      <c r="G784" s="36"/>
      <c r="H784" s="449"/>
      <c r="I784" s="44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ht="15.75" customHeight="1">
      <c r="A785" s="6"/>
      <c r="B785" s="44"/>
      <c r="C785" s="44"/>
      <c r="D785" s="44"/>
      <c r="E785" s="44"/>
      <c r="F785" s="44"/>
      <c r="G785" s="36"/>
      <c r="H785" s="449"/>
      <c r="I785" s="44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ht="15.75" customHeight="1">
      <c r="A786" s="6"/>
      <c r="B786" s="44"/>
      <c r="C786" s="44"/>
      <c r="D786" s="44"/>
      <c r="E786" s="44"/>
      <c r="F786" s="44"/>
      <c r="G786" s="36"/>
      <c r="H786" s="449"/>
      <c r="I786" s="44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ht="15.75" customHeight="1">
      <c r="A787" s="6"/>
      <c r="B787" s="44"/>
      <c r="C787" s="44"/>
      <c r="D787" s="44"/>
      <c r="E787" s="44"/>
      <c r="F787" s="44"/>
      <c r="G787" s="36"/>
      <c r="H787" s="449"/>
      <c r="I787" s="44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ht="15.75" customHeight="1">
      <c r="A788" s="6"/>
      <c r="B788" s="44"/>
      <c r="C788" s="44"/>
      <c r="D788" s="44"/>
      <c r="E788" s="44"/>
      <c r="F788" s="44"/>
      <c r="G788" s="36"/>
      <c r="H788" s="449"/>
      <c r="I788" s="44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ht="15.75" customHeight="1">
      <c r="A789" s="6"/>
      <c r="B789" s="44"/>
      <c r="C789" s="44"/>
      <c r="D789" s="44"/>
      <c r="E789" s="44"/>
      <c r="F789" s="44"/>
      <c r="G789" s="36"/>
      <c r="H789" s="449"/>
      <c r="I789" s="44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ht="15.75" customHeight="1">
      <c r="A790" s="6"/>
      <c r="B790" s="44"/>
      <c r="C790" s="44"/>
      <c r="D790" s="44"/>
      <c r="E790" s="44"/>
      <c r="F790" s="44"/>
      <c r="G790" s="36"/>
      <c r="H790" s="449"/>
      <c r="I790" s="44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ht="15.75" customHeight="1">
      <c r="A791" s="6"/>
      <c r="B791" s="44"/>
      <c r="C791" s="44"/>
      <c r="D791" s="44"/>
      <c r="E791" s="44"/>
      <c r="F791" s="44"/>
      <c r="G791" s="36"/>
      <c r="H791" s="449"/>
      <c r="I791" s="44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ht="15.75" customHeight="1">
      <c r="A792" s="6"/>
      <c r="B792" s="44"/>
      <c r="C792" s="44"/>
      <c r="D792" s="44"/>
      <c r="E792" s="44"/>
      <c r="F792" s="44"/>
      <c r="G792" s="36"/>
      <c r="H792" s="449"/>
      <c r="I792" s="44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ht="15.75" customHeight="1">
      <c r="A793" s="6"/>
      <c r="B793" s="44"/>
      <c r="C793" s="44"/>
      <c r="D793" s="44"/>
      <c r="E793" s="44"/>
      <c r="F793" s="44"/>
      <c r="G793" s="36"/>
      <c r="H793" s="449"/>
      <c r="I793" s="44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ht="15.75" customHeight="1">
      <c r="A794" s="6"/>
      <c r="B794" s="44"/>
      <c r="C794" s="44"/>
      <c r="D794" s="44"/>
      <c r="E794" s="44"/>
      <c r="F794" s="44"/>
      <c r="G794" s="36"/>
      <c r="H794" s="449"/>
      <c r="I794" s="44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ht="15.75" customHeight="1">
      <c r="A795" s="6"/>
      <c r="B795" s="44"/>
      <c r="C795" s="44"/>
      <c r="D795" s="44"/>
      <c r="E795" s="44"/>
      <c r="F795" s="44"/>
      <c r="G795" s="36"/>
      <c r="H795" s="449"/>
      <c r="I795" s="44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ht="15.75" customHeight="1">
      <c r="A796" s="6"/>
      <c r="B796" s="44"/>
      <c r="C796" s="44"/>
      <c r="D796" s="44"/>
      <c r="E796" s="44"/>
      <c r="F796" s="44"/>
      <c r="G796" s="36"/>
      <c r="H796" s="449"/>
      <c r="I796" s="44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ht="15.75" customHeight="1">
      <c r="A797" s="6"/>
      <c r="B797" s="44"/>
      <c r="C797" s="44"/>
      <c r="D797" s="44"/>
      <c r="E797" s="44"/>
      <c r="F797" s="44"/>
      <c r="G797" s="36"/>
      <c r="H797" s="449"/>
      <c r="I797" s="44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ht="15.75" customHeight="1">
      <c r="A798" s="6"/>
      <c r="B798" s="44"/>
      <c r="C798" s="44"/>
      <c r="D798" s="44"/>
      <c r="E798" s="44"/>
      <c r="F798" s="44"/>
      <c r="G798" s="36"/>
      <c r="H798" s="449"/>
      <c r="I798" s="44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ht="15.75" customHeight="1">
      <c r="A799" s="6"/>
      <c r="B799" s="44"/>
      <c r="C799" s="44"/>
      <c r="D799" s="44"/>
      <c r="E799" s="44"/>
      <c r="F799" s="44"/>
      <c r="G799" s="36"/>
      <c r="H799" s="449"/>
      <c r="I799" s="44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ht="15.75" customHeight="1">
      <c r="A800" s="6"/>
      <c r="B800" s="44"/>
      <c r="C800" s="44"/>
      <c r="D800" s="44"/>
      <c r="E800" s="44"/>
      <c r="F800" s="44"/>
      <c r="G800" s="36"/>
      <c r="H800" s="449"/>
      <c r="I800" s="44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ht="15.75" customHeight="1">
      <c r="A801" s="6"/>
      <c r="B801" s="44"/>
      <c r="C801" s="44"/>
      <c r="D801" s="44"/>
      <c r="E801" s="44"/>
      <c r="F801" s="44"/>
      <c r="G801" s="36"/>
      <c r="H801" s="449"/>
      <c r="I801" s="44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ht="15.75" customHeight="1">
      <c r="A802" s="6"/>
      <c r="B802" s="44"/>
      <c r="C802" s="44"/>
      <c r="D802" s="44"/>
      <c r="E802" s="44"/>
      <c r="F802" s="44"/>
      <c r="G802" s="36"/>
      <c r="H802" s="449"/>
      <c r="I802" s="44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ht="15.75" customHeight="1">
      <c r="A803" s="6"/>
      <c r="B803" s="44"/>
      <c r="C803" s="44"/>
      <c r="D803" s="44"/>
      <c r="E803" s="44"/>
      <c r="F803" s="44"/>
      <c r="G803" s="36"/>
      <c r="H803" s="449"/>
      <c r="I803" s="44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ht="15.75" customHeight="1">
      <c r="A804" s="6"/>
      <c r="B804" s="44"/>
      <c r="C804" s="44"/>
      <c r="D804" s="44"/>
      <c r="E804" s="44"/>
      <c r="F804" s="44"/>
      <c r="G804" s="36"/>
      <c r="H804" s="449"/>
      <c r="I804" s="44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ht="15.75" customHeight="1">
      <c r="A805" s="6"/>
      <c r="B805" s="44"/>
      <c r="C805" s="44"/>
      <c r="D805" s="44"/>
      <c r="E805" s="44"/>
      <c r="F805" s="44"/>
      <c r="G805" s="36"/>
      <c r="H805" s="449"/>
      <c r="I805" s="44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ht="15.75" customHeight="1">
      <c r="A806" s="6"/>
      <c r="B806" s="44"/>
      <c r="C806" s="44"/>
      <c r="D806" s="44"/>
      <c r="E806" s="44"/>
      <c r="F806" s="44"/>
      <c r="G806" s="36"/>
      <c r="H806" s="449"/>
      <c r="I806" s="44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ht="15.75" customHeight="1">
      <c r="A807" s="6"/>
      <c r="B807" s="44"/>
      <c r="C807" s="44"/>
      <c r="D807" s="44"/>
      <c r="E807" s="44"/>
      <c r="F807" s="44"/>
      <c r="G807" s="36"/>
      <c r="H807" s="449"/>
      <c r="I807" s="44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ht="15.75" customHeight="1">
      <c r="A808" s="6"/>
      <c r="B808" s="44"/>
      <c r="C808" s="44"/>
      <c r="D808" s="44"/>
      <c r="E808" s="44"/>
      <c r="F808" s="44"/>
      <c r="G808" s="36"/>
      <c r="H808" s="449"/>
      <c r="I808" s="44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ht="15.75" customHeight="1">
      <c r="A809" s="6"/>
      <c r="B809" s="44"/>
      <c r="C809" s="44"/>
      <c r="D809" s="44"/>
      <c r="E809" s="44"/>
      <c r="F809" s="44"/>
      <c r="G809" s="36"/>
      <c r="H809" s="449"/>
      <c r="I809" s="44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ht="15.75" customHeight="1">
      <c r="A810" s="6"/>
      <c r="B810" s="44"/>
      <c r="C810" s="44"/>
      <c r="D810" s="44"/>
      <c r="E810" s="44"/>
      <c r="F810" s="44"/>
      <c r="G810" s="36"/>
      <c r="H810" s="449"/>
      <c r="I810" s="44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ht="15.75" customHeight="1">
      <c r="A811" s="6"/>
      <c r="B811" s="44"/>
      <c r="C811" s="44"/>
      <c r="D811" s="44"/>
      <c r="E811" s="44"/>
      <c r="F811" s="44"/>
      <c r="G811" s="36"/>
      <c r="H811" s="449"/>
      <c r="I811" s="44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ht="15.75" customHeight="1">
      <c r="A812" s="6"/>
      <c r="B812" s="44"/>
      <c r="C812" s="44"/>
      <c r="D812" s="44"/>
      <c r="E812" s="44"/>
      <c r="F812" s="44"/>
      <c r="G812" s="36"/>
      <c r="H812" s="449"/>
      <c r="I812" s="44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ht="15.75" customHeight="1">
      <c r="A813" s="6"/>
      <c r="B813" s="44"/>
      <c r="C813" s="44"/>
      <c r="D813" s="44"/>
      <c r="E813" s="44"/>
      <c r="F813" s="44"/>
      <c r="G813" s="36"/>
      <c r="H813" s="449"/>
      <c r="I813" s="44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ht="15.75" customHeight="1">
      <c r="A814" s="6"/>
      <c r="B814" s="44"/>
      <c r="C814" s="44"/>
      <c r="D814" s="44"/>
      <c r="E814" s="44"/>
      <c r="F814" s="44"/>
      <c r="G814" s="36"/>
      <c r="H814" s="449"/>
      <c r="I814" s="44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ht="15.75" customHeight="1">
      <c r="A815" s="6"/>
      <c r="B815" s="44"/>
      <c r="C815" s="44"/>
      <c r="D815" s="44"/>
      <c r="E815" s="44"/>
      <c r="F815" s="44"/>
      <c r="G815" s="36"/>
      <c r="H815" s="449"/>
      <c r="I815" s="44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ht="15.75" customHeight="1">
      <c r="A816" s="6"/>
      <c r="B816" s="44"/>
      <c r="C816" s="44"/>
      <c r="D816" s="44"/>
      <c r="E816" s="44"/>
      <c r="F816" s="44"/>
      <c r="G816" s="36"/>
      <c r="H816" s="449"/>
      <c r="I816" s="44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ht="15.75" customHeight="1">
      <c r="A817" s="6"/>
      <c r="B817" s="44"/>
      <c r="C817" s="44"/>
      <c r="D817" s="44"/>
      <c r="E817" s="44"/>
      <c r="F817" s="44"/>
      <c r="G817" s="36"/>
      <c r="H817" s="449"/>
      <c r="I817" s="44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ht="15.75" customHeight="1">
      <c r="A818" s="6"/>
      <c r="B818" s="44"/>
      <c r="C818" s="44"/>
      <c r="D818" s="44"/>
      <c r="E818" s="44"/>
      <c r="F818" s="44"/>
      <c r="G818" s="36"/>
      <c r="H818" s="449"/>
      <c r="I818" s="44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ht="15.75" customHeight="1">
      <c r="A819" s="6"/>
      <c r="B819" s="44"/>
      <c r="C819" s="44"/>
      <c r="D819" s="44"/>
      <c r="E819" s="44"/>
      <c r="F819" s="44"/>
      <c r="G819" s="36"/>
      <c r="H819" s="449"/>
      <c r="I819" s="44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ht="15.75" customHeight="1">
      <c r="A820" s="6"/>
      <c r="B820" s="44"/>
      <c r="C820" s="44"/>
      <c r="D820" s="44"/>
      <c r="E820" s="44"/>
      <c r="F820" s="44"/>
      <c r="G820" s="36"/>
      <c r="H820" s="449"/>
      <c r="I820" s="44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ht="15.75" customHeight="1">
      <c r="A821" s="6"/>
      <c r="B821" s="44"/>
      <c r="C821" s="44"/>
      <c r="D821" s="44"/>
      <c r="E821" s="44"/>
      <c r="F821" s="44"/>
      <c r="G821" s="36"/>
      <c r="H821" s="449"/>
      <c r="I821" s="44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ht="15.75" customHeight="1">
      <c r="A822" s="6"/>
      <c r="B822" s="44"/>
      <c r="C822" s="44"/>
      <c r="D822" s="44"/>
      <c r="E822" s="44"/>
      <c r="F822" s="44"/>
      <c r="G822" s="36"/>
      <c r="H822" s="449"/>
      <c r="I822" s="44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ht="15.75" customHeight="1">
      <c r="A823" s="6"/>
      <c r="B823" s="44"/>
      <c r="C823" s="44"/>
      <c r="D823" s="44"/>
      <c r="E823" s="44"/>
      <c r="F823" s="44"/>
      <c r="G823" s="36"/>
      <c r="H823" s="449"/>
      <c r="I823" s="44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ht="15.75" customHeight="1">
      <c r="A824" s="6"/>
      <c r="B824" s="44"/>
      <c r="C824" s="44"/>
      <c r="D824" s="44"/>
      <c r="E824" s="44"/>
      <c r="F824" s="44"/>
      <c r="G824" s="36"/>
      <c r="H824" s="449"/>
      <c r="I824" s="44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ht="15.75" customHeight="1">
      <c r="A825" s="6"/>
      <c r="B825" s="44"/>
      <c r="C825" s="44"/>
      <c r="D825" s="44"/>
      <c r="E825" s="44"/>
      <c r="F825" s="44"/>
      <c r="G825" s="36"/>
      <c r="H825" s="449"/>
      <c r="I825" s="44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ht="15.75" customHeight="1">
      <c r="A826" s="6"/>
      <c r="B826" s="44"/>
      <c r="C826" s="44"/>
      <c r="D826" s="44"/>
      <c r="E826" s="44"/>
      <c r="F826" s="44"/>
      <c r="G826" s="36"/>
      <c r="H826" s="449"/>
      <c r="I826" s="44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ht="15.75" customHeight="1">
      <c r="A827" s="6"/>
      <c r="B827" s="44"/>
      <c r="C827" s="44"/>
      <c r="D827" s="44"/>
      <c r="E827" s="44"/>
      <c r="F827" s="44"/>
      <c r="G827" s="36"/>
      <c r="H827" s="449"/>
      <c r="I827" s="44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ht="15.75" customHeight="1">
      <c r="A828" s="6"/>
      <c r="B828" s="44"/>
      <c r="C828" s="44"/>
      <c r="D828" s="44"/>
      <c r="E828" s="44"/>
      <c r="F828" s="44"/>
      <c r="G828" s="36"/>
      <c r="H828" s="449"/>
      <c r="I828" s="44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ht="15.75" customHeight="1">
      <c r="A829" s="6"/>
      <c r="B829" s="44"/>
      <c r="C829" s="44"/>
      <c r="D829" s="44"/>
      <c r="E829" s="44"/>
      <c r="F829" s="44"/>
      <c r="G829" s="36"/>
      <c r="H829" s="449"/>
      <c r="I829" s="44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ht="15.75" customHeight="1">
      <c r="A830" s="6"/>
      <c r="B830" s="44"/>
      <c r="C830" s="44"/>
      <c r="D830" s="44"/>
      <c r="E830" s="44"/>
      <c r="F830" s="44"/>
      <c r="G830" s="36"/>
      <c r="H830" s="449"/>
      <c r="I830" s="44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ht="15.75" customHeight="1">
      <c r="A831" s="6"/>
      <c r="B831" s="44"/>
      <c r="C831" s="44"/>
      <c r="D831" s="44"/>
      <c r="E831" s="44"/>
      <c r="F831" s="44"/>
      <c r="G831" s="36"/>
      <c r="H831" s="449"/>
      <c r="I831" s="44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ht="15.75" customHeight="1">
      <c r="A832" s="6"/>
      <c r="B832" s="44"/>
      <c r="C832" s="44"/>
      <c r="D832" s="44"/>
      <c r="E832" s="44"/>
      <c r="F832" s="44"/>
      <c r="G832" s="36"/>
      <c r="H832" s="449"/>
      <c r="I832" s="44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ht="15.75" customHeight="1">
      <c r="A833" s="6"/>
      <c r="B833" s="44"/>
      <c r="C833" s="44"/>
      <c r="D833" s="44"/>
      <c r="E833" s="44"/>
      <c r="F833" s="44"/>
      <c r="G833" s="36"/>
      <c r="H833" s="449"/>
      <c r="I833" s="44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ht="15.75" customHeight="1">
      <c r="A834" s="6"/>
      <c r="B834" s="44"/>
      <c r="C834" s="44"/>
      <c r="D834" s="44"/>
      <c r="E834" s="44"/>
      <c r="F834" s="44"/>
      <c r="G834" s="36"/>
      <c r="H834" s="449"/>
      <c r="I834" s="44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ht="15.75" customHeight="1">
      <c r="A835" s="6"/>
      <c r="B835" s="44"/>
      <c r="C835" s="44"/>
      <c r="D835" s="44"/>
      <c r="E835" s="44"/>
      <c r="F835" s="44"/>
      <c r="G835" s="36"/>
      <c r="H835" s="449"/>
      <c r="I835" s="44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ht="15.75" customHeight="1">
      <c r="A836" s="6"/>
      <c r="B836" s="44"/>
      <c r="C836" s="44"/>
      <c r="D836" s="44"/>
      <c r="E836" s="44"/>
      <c r="F836" s="44"/>
      <c r="G836" s="36"/>
      <c r="H836" s="449"/>
      <c r="I836" s="44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ht="15.75" customHeight="1">
      <c r="A837" s="6"/>
      <c r="B837" s="44"/>
      <c r="C837" s="44"/>
      <c r="D837" s="44"/>
      <c r="E837" s="44"/>
      <c r="F837" s="44"/>
      <c r="G837" s="36"/>
      <c r="H837" s="449"/>
      <c r="I837" s="44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ht="15.75" customHeight="1">
      <c r="A838" s="6"/>
      <c r="B838" s="44"/>
      <c r="C838" s="44"/>
      <c r="D838" s="44"/>
      <c r="E838" s="44"/>
      <c r="F838" s="44"/>
      <c r="G838" s="36"/>
      <c r="H838" s="449"/>
      <c r="I838" s="44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ht="15.75" customHeight="1">
      <c r="A839" s="6"/>
      <c r="B839" s="44"/>
      <c r="C839" s="44"/>
      <c r="D839" s="44"/>
      <c r="E839" s="44"/>
      <c r="F839" s="44"/>
      <c r="G839" s="36"/>
      <c r="H839" s="449"/>
      <c r="I839" s="44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ht="15.75" customHeight="1">
      <c r="A840" s="6"/>
      <c r="B840" s="44"/>
      <c r="C840" s="44"/>
      <c r="D840" s="44"/>
      <c r="E840" s="44"/>
      <c r="F840" s="44"/>
      <c r="G840" s="36"/>
      <c r="H840" s="449"/>
      <c r="I840" s="44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ht="15.75" customHeight="1">
      <c r="A841" s="6"/>
      <c r="B841" s="44"/>
      <c r="C841" s="44"/>
      <c r="D841" s="44"/>
      <c r="E841" s="44"/>
      <c r="F841" s="44"/>
      <c r="G841" s="36"/>
      <c r="H841" s="449"/>
      <c r="I841" s="44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ht="15.75" customHeight="1">
      <c r="A842" s="6"/>
      <c r="B842" s="44"/>
      <c r="C842" s="44"/>
      <c r="D842" s="44"/>
      <c r="E842" s="44"/>
      <c r="F842" s="44"/>
      <c r="G842" s="36"/>
      <c r="H842" s="449"/>
      <c r="I842" s="44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ht="15.75" customHeight="1">
      <c r="A843" s="6"/>
      <c r="B843" s="44"/>
      <c r="C843" s="44"/>
      <c r="D843" s="44"/>
      <c r="E843" s="44"/>
      <c r="F843" s="44"/>
      <c r="G843" s="36"/>
      <c r="H843" s="449"/>
      <c r="I843" s="44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ht="15.75" customHeight="1">
      <c r="A844" s="6"/>
      <c r="B844" s="44"/>
      <c r="C844" s="44"/>
      <c r="D844" s="44"/>
      <c r="E844" s="44"/>
      <c r="F844" s="44"/>
      <c r="G844" s="36"/>
      <c r="H844" s="449"/>
      <c r="I844" s="44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ht="15.75" customHeight="1">
      <c r="A845" s="6"/>
      <c r="B845" s="44"/>
      <c r="C845" s="44"/>
      <c r="D845" s="44"/>
      <c r="E845" s="44"/>
      <c r="F845" s="44"/>
      <c r="G845" s="36"/>
      <c r="H845" s="449"/>
      <c r="I845" s="44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ht="15.75" customHeight="1">
      <c r="A846" s="6"/>
      <c r="B846" s="44"/>
      <c r="C846" s="44"/>
      <c r="D846" s="44"/>
      <c r="E846" s="44"/>
      <c r="F846" s="44"/>
      <c r="G846" s="36"/>
      <c r="H846" s="449"/>
      <c r="I846" s="44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ht="15.75" customHeight="1">
      <c r="A847" s="6"/>
      <c r="B847" s="44"/>
      <c r="C847" s="44"/>
      <c r="D847" s="44"/>
      <c r="E847" s="44"/>
      <c r="F847" s="44"/>
      <c r="G847" s="36"/>
      <c r="H847" s="449"/>
      <c r="I847" s="44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ht="15.75" customHeight="1">
      <c r="A848" s="6"/>
      <c r="B848" s="44"/>
      <c r="C848" s="44"/>
      <c r="D848" s="44"/>
      <c r="E848" s="44"/>
      <c r="F848" s="44"/>
      <c r="G848" s="36"/>
      <c r="H848" s="449"/>
      <c r="I848" s="44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ht="15.75" customHeight="1">
      <c r="A849" s="6"/>
      <c r="B849" s="44"/>
      <c r="C849" s="44"/>
      <c r="D849" s="44"/>
      <c r="E849" s="44"/>
      <c r="F849" s="44"/>
      <c r="G849" s="36"/>
      <c r="H849" s="449"/>
      <c r="I849" s="44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ht="15.75" customHeight="1">
      <c r="A850" s="6"/>
      <c r="B850" s="44"/>
      <c r="C850" s="44"/>
      <c r="D850" s="44"/>
      <c r="E850" s="44"/>
      <c r="F850" s="44"/>
      <c r="G850" s="36"/>
      <c r="H850" s="449"/>
      <c r="I850" s="44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ht="15.75" customHeight="1">
      <c r="A851" s="6"/>
      <c r="B851" s="44"/>
      <c r="C851" s="44"/>
      <c r="D851" s="44"/>
      <c r="E851" s="44"/>
      <c r="F851" s="44"/>
      <c r="G851" s="36"/>
      <c r="H851" s="449"/>
      <c r="I851" s="44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ht="15.75" customHeight="1">
      <c r="A852" s="6"/>
      <c r="B852" s="44"/>
      <c r="C852" s="44"/>
      <c r="D852" s="44"/>
      <c r="E852" s="44"/>
      <c r="F852" s="44"/>
      <c r="G852" s="36"/>
      <c r="H852" s="449"/>
      <c r="I852" s="44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ht="15.75" customHeight="1">
      <c r="A853" s="6"/>
      <c r="B853" s="44"/>
      <c r="C853" s="44"/>
      <c r="D853" s="44"/>
      <c r="E853" s="44"/>
      <c r="F853" s="44"/>
      <c r="G853" s="36"/>
      <c r="H853" s="449"/>
      <c r="I853" s="44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ht="15.75" customHeight="1">
      <c r="A854" s="6"/>
      <c r="B854" s="44"/>
      <c r="C854" s="44"/>
      <c r="D854" s="44"/>
      <c r="E854" s="44"/>
      <c r="F854" s="44"/>
      <c r="G854" s="36"/>
      <c r="H854" s="449"/>
      <c r="I854" s="44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ht="15.75" customHeight="1">
      <c r="A855" s="6"/>
      <c r="B855" s="44"/>
      <c r="C855" s="44"/>
      <c r="D855" s="44"/>
      <c r="E855" s="44"/>
      <c r="F855" s="44"/>
      <c r="G855" s="36"/>
      <c r="H855" s="449"/>
      <c r="I855" s="44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ht="15.75" customHeight="1">
      <c r="A856" s="6"/>
      <c r="B856" s="44"/>
      <c r="C856" s="44"/>
      <c r="D856" s="44"/>
      <c r="E856" s="44"/>
      <c r="F856" s="44"/>
      <c r="G856" s="36"/>
      <c r="H856" s="449"/>
      <c r="I856" s="44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ht="15.75" customHeight="1">
      <c r="A857" s="6"/>
      <c r="B857" s="44"/>
      <c r="C857" s="44"/>
      <c r="D857" s="44"/>
      <c r="E857" s="44"/>
      <c r="F857" s="44"/>
      <c r="G857" s="36"/>
      <c r="H857" s="449"/>
      <c r="I857" s="44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ht="15.75" customHeight="1">
      <c r="A858" s="6"/>
      <c r="B858" s="44"/>
      <c r="C858" s="44"/>
      <c r="D858" s="44"/>
      <c r="E858" s="44"/>
      <c r="F858" s="44"/>
      <c r="G858" s="36"/>
      <c r="H858" s="449"/>
      <c r="I858" s="44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ht="15.75" customHeight="1">
      <c r="A859" s="6"/>
      <c r="B859" s="44"/>
      <c r="C859" s="44"/>
      <c r="D859" s="44"/>
      <c r="E859" s="44"/>
      <c r="F859" s="44"/>
      <c r="G859" s="36"/>
      <c r="H859" s="449"/>
      <c r="I859" s="44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ht="15.75" customHeight="1">
      <c r="A860" s="6"/>
      <c r="B860" s="44"/>
      <c r="C860" s="44"/>
      <c r="D860" s="44"/>
      <c r="E860" s="44"/>
      <c r="F860" s="44"/>
      <c r="G860" s="36"/>
      <c r="H860" s="449"/>
      <c r="I860" s="44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ht="15.75" customHeight="1">
      <c r="A861" s="6"/>
      <c r="B861" s="44"/>
      <c r="C861" s="44"/>
      <c r="D861" s="44"/>
      <c r="E861" s="44"/>
      <c r="F861" s="44"/>
      <c r="G861" s="36"/>
      <c r="H861" s="449"/>
      <c r="I861" s="44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ht="15.75" customHeight="1">
      <c r="A862" s="6"/>
      <c r="B862" s="44"/>
      <c r="C862" s="44"/>
      <c r="D862" s="44"/>
      <c r="E862" s="44"/>
      <c r="F862" s="44"/>
      <c r="G862" s="36"/>
      <c r="H862" s="449"/>
      <c r="I862" s="44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ht="15.75" customHeight="1">
      <c r="A863" s="6"/>
      <c r="B863" s="44"/>
      <c r="C863" s="44"/>
      <c r="D863" s="44"/>
      <c r="E863" s="44"/>
      <c r="F863" s="44"/>
      <c r="G863" s="36"/>
      <c r="H863" s="449"/>
      <c r="I863" s="44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ht="15.75" customHeight="1">
      <c r="A864" s="6"/>
      <c r="B864" s="44"/>
      <c r="C864" s="44"/>
      <c r="D864" s="44"/>
      <c r="E864" s="44"/>
      <c r="F864" s="44"/>
      <c r="G864" s="36"/>
      <c r="H864" s="449"/>
      <c r="I864" s="44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ht="15.75" customHeight="1">
      <c r="A865" s="6"/>
      <c r="B865" s="44"/>
      <c r="C865" s="44"/>
      <c r="D865" s="44"/>
      <c r="E865" s="44"/>
      <c r="F865" s="44"/>
      <c r="G865" s="36"/>
      <c r="H865" s="449"/>
      <c r="I865" s="44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ht="15.75" customHeight="1">
      <c r="A866" s="6"/>
      <c r="B866" s="44"/>
      <c r="C866" s="44"/>
      <c r="D866" s="44"/>
      <c r="E866" s="44"/>
      <c r="F866" s="44"/>
      <c r="G866" s="36"/>
      <c r="H866" s="449"/>
      <c r="I866" s="44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ht="15.75" customHeight="1">
      <c r="A867" s="6"/>
      <c r="B867" s="44"/>
      <c r="C867" s="44"/>
      <c r="D867" s="44"/>
      <c r="E867" s="44"/>
      <c r="F867" s="44"/>
      <c r="G867" s="36"/>
      <c r="H867" s="449"/>
      <c r="I867" s="44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ht="15.75" customHeight="1">
      <c r="A868" s="6"/>
      <c r="B868" s="44"/>
      <c r="C868" s="44"/>
      <c r="D868" s="44"/>
      <c r="E868" s="44"/>
      <c r="F868" s="44"/>
      <c r="G868" s="36"/>
      <c r="H868" s="449"/>
      <c r="I868" s="44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ht="15.75" customHeight="1">
      <c r="A869" s="6"/>
      <c r="B869" s="44"/>
      <c r="C869" s="44"/>
      <c r="D869" s="44"/>
      <c r="E869" s="44"/>
      <c r="F869" s="44"/>
      <c r="G869" s="36"/>
      <c r="H869" s="449"/>
      <c r="I869" s="44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ht="15.75" customHeight="1">
      <c r="A870" s="6"/>
      <c r="B870" s="44"/>
      <c r="C870" s="44"/>
      <c r="D870" s="44"/>
      <c r="E870" s="44"/>
      <c r="F870" s="44"/>
      <c r="G870" s="36"/>
      <c r="H870" s="449"/>
      <c r="I870" s="44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ht="15.75" customHeight="1">
      <c r="A871" s="6"/>
      <c r="B871" s="44"/>
      <c r="C871" s="44"/>
      <c r="D871" s="44"/>
      <c r="E871" s="44"/>
      <c r="F871" s="44"/>
      <c r="G871" s="36"/>
      <c r="H871" s="449"/>
      <c r="I871" s="44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ht="15.75" customHeight="1">
      <c r="A872" s="6"/>
      <c r="B872" s="44"/>
      <c r="C872" s="44"/>
      <c r="D872" s="44"/>
      <c r="E872" s="44"/>
      <c r="F872" s="44"/>
      <c r="G872" s="36"/>
      <c r="H872" s="449"/>
      <c r="I872" s="44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ht="15.75" customHeight="1">
      <c r="A873" s="6"/>
      <c r="B873" s="44"/>
      <c r="C873" s="44"/>
      <c r="D873" s="44"/>
      <c r="E873" s="44"/>
      <c r="F873" s="44"/>
      <c r="G873" s="36"/>
      <c r="H873" s="449"/>
      <c r="I873" s="44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ht="15.75" customHeight="1">
      <c r="A874" s="6"/>
      <c r="B874" s="44"/>
      <c r="C874" s="44"/>
      <c r="D874" s="44"/>
      <c r="E874" s="44"/>
      <c r="F874" s="44"/>
      <c r="G874" s="36"/>
      <c r="H874" s="449"/>
      <c r="I874" s="44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ht="15.75" customHeight="1">
      <c r="A875" s="6"/>
      <c r="B875" s="44"/>
      <c r="C875" s="44"/>
      <c r="D875" s="44"/>
      <c r="E875" s="44"/>
      <c r="F875" s="44"/>
      <c r="G875" s="36"/>
      <c r="H875" s="449"/>
      <c r="I875" s="44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ht="15.75" customHeight="1">
      <c r="A876" s="6"/>
      <c r="B876" s="44"/>
      <c r="C876" s="44"/>
      <c r="D876" s="44"/>
      <c r="E876" s="44"/>
      <c r="F876" s="44"/>
      <c r="G876" s="36"/>
      <c r="H876" s="449"/>
      <c r="I876" s="44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ht="15.75" customHeight="1">
      <c r="A877" s="6"/>
      <c r="B877" s="44"/>
      <c r="C877" s="44"/>
      <c r="D877" s="44"/>
      <c r="E877" s="44"/>
      <c r="F877" s="44"/>
      <c r="G877" s="36"/>
      <c r="H877" s="449"/>
      <c r="I877" s="44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ht="15.75" customHeight="1">
      <c r="A878" s="6"/>
      <c r="B878" s="44"/>
      <c r="C878" s="44"/>
      <c r="D878" s="44"/>
      <c r="E878" s="44"/>
      <c r="F878" s="44"/>
      <c r="G878" s="36"/>
      <c r="H878" s="449"/>
      <c r="I878" s="44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ht="15.75" customHeight="1">
      <c r="A879" s="6"/>
      <c r="B879" s="44"/>
      <c r="C879" s="44"/>
      <c r="D879" s="44"/>
      <c r="E879" s="44"/>
      <c r="F879" s="44"/>
      <c r="G879" s="36"/>
      <c r="H879" s="449"/>
      <c r="I879" s="44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ht="15.75" customHeight="1">
      <c r="A880" s="6"/>
      <c r="B880" s="44"/>
      <c r="C880" s="44"/>
      <c r="D880" s="44"/>
      <c r="E880" s="44"/>
      <c r="F880" s="44"/>
      <c r="G880" s="36"/>
      <c r="H880" s="449"/>
      <c r="I880" s="44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ht="15.75" customHeight="1">
      <c r="A881" s="6"/>
      <c r="B881" s="44"/>
      <c r="C881" s="44"/>
      <c r="D881" s="44"/>
      <c r="E881" s="44"/>
      <c r="F881" s="44"/>
      <c r="G881" s="36"/>
      <c r="H881" s="449"/>
      <c r="I881" s="44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ht="15.75" customHeight="1">
      <c r="A882" s="6"/>
      <c r="B882" s="44"/>
      <c r="C882" s="44"/>
      <c r="D882" s="44"/>
      <c r="E882" s="44"/>
      <c r="F882" s="44"/>
      <c r="G882" s="36"/>
      <c r="H882" s="449"/>
      <c r="I882" s="44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ht="15.75" customHeight="1">
      <c r="A883" s="6"/>
      <c r="B883" s="44"/>
      <c r="C883" s="44"/>
      <c r="D883" s="44"/>
      <c r="E883" s="44"/>
      <c r="F883" s="44"/>
      <c r="G883" s="36"/>
      <c r="H883" s="449"/>
      <c r="I883" s="44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ht="15.75" customHeight="1">
      <c r="A884" s="6"/>
      <c r="B884" s="44"/>
      <c r="C884" s="44"/>
      <c r="D884" s="44"/>
      <c r="E884" s="44"/>
      <c r="F884" s="44"/>
      <c r="G884" s="36"/>
      <c r="H884" s="449"/>
      <c r="I884" s="44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ht="15.75" customHeight="1">
      <c r="A885" s="6"/>
      <c r="B885" s="44"/>
      <c r="C885" s="44"/>
      <c r="D885" s="44"/>
      <c r="E885" s="44"/>
      <c r="F885" s="44"/>
      <c r="G885" s="36"/>
      <c r="H885" s="449"/>
      <c r="I885" s="44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ht="15.75" customHeight="1">
      <c r="A886" s="6"/>
      <c r="B886" s="44"/>
      <c r="C886" s="44"/>
      <c r="D886" s="44"/>
      <c r="E886" s="44"/>
      <c r="F886" s="44"/>
      <c r="G886" s="36"/>
      <c r="H886" s="449"/>
      <c r="I886" s="44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ht="15.75" customHeight="1">
      <c r="A887" s="6"/>
      <c r="B887" s="44"/>
      <c r="C887" s="44"/>
      <c r="D887" s="44"/>
      <c r="E887" s="44"/>
      <c r="F887" s="44"/>
      <c r="G887" s="36"/>
      <c r="H887" s="449"/>
      <c r="I887" s="44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ht="15.75" customHeight="1">
      <c r="A888" s="6"/>
      <c r="B888" s="44"/>
      <c r="C888" s="44"/>
      <c r="D888" s="44"/>
      <c r="E888" s="44"/>
      <c r="F888" s="44"/>
      <c r="G888" s="36"/>
      <c r="H888" s="449"/>
      <c r="I888" s="44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ht="15.75" customHeight="1">
      <c r="A889" s="6"/>
      <c r="B889" s="44"/>
      <c r="C889" s="44"/>
      <c r="D889" s="44"/>
      <c r="E889" s="44"/>
      <c r="F889" s="44"/>
      <c r="G889" s="36"/>
      <c r="H889" s="449"/>
      <c r="I889" s="44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ht="15.75" customHeight="1">
      <c r="A890" s="6"/>
      <c r="B890" s="44"/>
      <c r="C890" s="44"/>
      <c r="D890" s="44"/>
      <c r="E890" s="44"/>
      <c r="F890" s="44"/>
      <c r="G890" s="36"/>
      <c r="H890" s="449"/>
      <c r="I890" s="44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ht="15.75" customHeight="1">
      <c r="A891" s="6"/>
      <c r="B891" s="44"/>
      <c r="C891" s="44"/>
      <c r="D891" s="44"/>
      <c r="E891" s="44"/>
      <c r="F891" s="44"/>
      <c r="G891" s="36"/>
      <c r="H891" s="449"/>
      <c r="I891" s="44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ht="15.75" customHeight="1">
      <c r="A892" s="6"/>
      <c r="B892" s="44"/>
      <c r="C892" s="44"/>
      <c r="D892" s="44"/>
      <c r="E892" s="44"/>
      <c r="F892" s="44"/>
      <c r="G892" s="36"/>
      <c r="H892" s="449"/>
      <c r="I892" s="44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ht="15.75" customHeight="1">
      <c r="A893" s="6"/>
      <c r="B893" s="44"/>
      <c r="C893" s="44"/>
      <c r="D893" s="44"/>
      <c r="E893" s="44"/>
      <c r="F893" s="44"/>
      <c r="G893" s="36"/>
      <c r="H893" s="449"/>
      <c r="I893" s="44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ht="15.75" customHeight="1">
      <c r="A894" s="6"/>
      <c r="B894" s="44"/>
      <c r="C894" s="44"/>
      <c r="D894" s="44"/>
      <c r="E894" s="44"/>
      <c r="F894" s="44"/>
      <c r="G894" s="36"/>
      <c r="H894" s="449"/>
      <c r="I894" s="44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ht="15.75" customHeight="1">
      <c r="A895" s="6"/>
      <c r="B895" s="44"/>
      <c r="C895" s="44"/>
      <c r="D895" s="44"/>
      <c r="E895" s="44"/>
      <c r="F895" s="44"/>
      <c r="G895" s="36"/>
      <c r="H895" s="449"/>
      <c r="I895" s="44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ht="15.75" customHeight="1">
      <c r="A896" s="6"/>
      <c r="B896" s="44"/>
      <c r="C896" s="44"/>
      <c r="D896" s="44"/>
      <c r="E896" s="44"/>
      <c r="F896" s="44"/>
      <c r="G896" s="36"/>
      <c r="H896" s="449"/>
      <c r="I896" s="44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ht="15.75" customHeight="1">
      <c r="A897" s="6"/>
      <c r="B897" s="44"/>
      <c r="C897" s="44"/>
      <c r="D897" s="44"/>
      <c r="E897" s="44"/>
      <c r="F897" s="44"/>
      <c r="G897" s="36"/>
      <c r="H897" s="449"/>
      <c r="I897" s="44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ht="15.75" customHeight="1">
      <c r="A898" s="6"/>
      <c r="B898" s="44"/>
      <c r="C898" s="44"/>
      <c r="D898" s="44"/>
      <c r="E898" s="44"/>
      <c r="F898" s="44"/>
      <c r="G898" s="36"/>
      <c r="H898" s="449"/>
      <c r="I898" s="44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ht="15.75" customHeight="1">
      <c r="A899" s="6"/>
      <c r="B899" s="44"/>
      <c r="C899" s="44"/>
      <c r="D899" s="44"/>
      <c r="E899" s="44"/>
      <c r="F899" s="44"/>
      <c r="G899" s="36"/>
      <c r="H899" s="449"/>
      <c r="I899" s="44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ht="15.75" customHeight="1">
      <c r="A900" s="6"/>
      <c r="B900" s="44"/>
      <c r="C900" s="44"/>
      <c r="D900" s="44"/>
      <c r="E900" s="44"/>
      <c r="F900" s="44"/>
      <c r="G900" s="36"/>
      <c r="H900" s="449"/>
      <c r="I900" s="44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ht="15.75" customHeight="1">
      <c r="A901" s="6"/>
      <c r="B901" s="44"/>
      <c r="C901" s="44"/>
      <c r="D901" s="44"/>
      <c r="E901" s="44"/>
      <c r="F901" s="44"/>
      <c r="G901" s="36"/>
      <c r="H901" s="449"/>
      <c r="I901" s="44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ht="15.75" customHeight="1">
      <c r="A902" s="6"/>
      <c r="B902" s="44"/>
      <c r="C902" s="44"/>
      <c r="D902" s="44"/>
      <c r="E902" s="44"/>
      <c r="F902" s="44"/>
      <c r="G902" s="36"/>
      <c r="H902" s="449"/>
      <c r="I902" s="44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ht="15.75" customHeight="1">
      <c r="A903" s="6"/>
      <c r="B903" s="44"/>
      <c r="C903" s="44"/>
      <c r="D903" s="44"/>
      <c r="E903" s="44"/>
      <c r="F903" s="44"/>
      <c r="G903" s="36"/>
      <c r="H903" s="449"/>
      <c r="I903" s="44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ht="15.75" customHeight="1">
      <c r="A904" s="6"/>
      <c r="B904" s="44"/>
      <c r="C904" s="44"/>
      <c r="D904" s="44"/>
      <c r="E904" s="44"/>
      <c r="F904" s="44"/>
      <c r="G904" s="36"/>
      <c r="H904" s="449"/>
      <c r="I904" s="44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ht="15.75" customHeight="1">
      <c r="A905" s="6"/>
      <c r="B905" s="44"/>
      <c r="C905" s="44"/>
      <c r="D905" s="44"/>
      <c r="E905" s="44"/>
      <c r="F905" s="44"/>
      <c r="G905" s="36"/>
      <c r="H905" s="449"/>
      <c r="I905" s="44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ht="15.75" customHeight="1">
      <c r="A906" s="6"/>
      <c r="B906" s="44"/>
      <c r="C906" s="44"/>
      <c r="D906" s="44"/>
      <c r="E906" s="44"/>
      <c r="F906" s="44"/>
      <c r="G906" s="36"/>
      <c r="H906" s="449"/>
      <c r="I906" s="44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ht="15.75" customHeight="1">
      <c r="A907" s="6"/>
      <c r="B907" s="44"/>
      <c r="C907" s="44"/>
      <c r="D907" s="44"/>
      <c r="E907" s="44"/>
      <c r="F907" s="44"/>
      <c r="G907" s="36"/>
      <c r="H907" s="449"/>
      <c r="I907" s="44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ht="15.75" customHeight="1">
      <c r="A908" s="6"/>
      <c r="B908" s="44"/>
      <c r="C908" s="44"/>
      <c r="D908" s="44"/>
      <c r="E908" s="44"/>
      <c r="F908" s="44"/>
      <c r="G908" s="36"/>
      <c r="H908" s="449"/>
      <c r="I908" s="44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ht="15.75" customHeight="1">
      <c r="A909" s="6"/>
      <c r="B909" s="44"/>
      <c r="C909" s="44"/>
      <c r="D909" s="44"/>
      <c r="E909" s="44"/>
      <c r="F909" s="44"/>
      <c r="G909" s="36"/>
      <c r="H909" s="449"/>
      <c r="I909" s="44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ht="15.75" customHeight="1">
      <c r="A910" s="6"/>
      <c r="B910" s="44"/>
      <c r="C910" s="44"/>
      <c r="D910" s="44"/>
      <c r="E910" s="44"/>
      <c r="F910" s="44"/>
      <c r="G910" s="36"/>
      <c r="H910" s="449"/>
      <c r="I910" s="44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ht="15.75" customHeight="1">
      <c r="A911" s="6"/>
      <c r="B911" s="44"/>
      <c r="C911" s="44"/>
      <c r="D911" s="44"/>
      <c r="E911" s="44"/>
      <c r="F911" s="44"/>
      <c r="G911" s="36"/>
      <c r="H911" s="449"/>
      <c r="I911" s="44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ht="15.75" customHeight="1">
      <c r="A912" s="6"/>
      <c r="B912" s="44"/>
      <c r="C912" s="44"/>
      <c r="D912" s="44"/>
      <c r="E912" s="44"/>
      <c r="F912" s="44"/>
      <c r="G912" s="36"/>
      <c r="H912" s="449"/>
      <c r="I912" s="44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ht="15.75" customHeight="1">
      <c r="A913" s="6"/>
      <c r="B913" s="44"/>
      <c r="C913" s="44"/>
      <c r="D913" s="44"/>
      <c r="E913" s="44"/>
      <c r="F913" s="44"/>
      <c r="G913" s="36"/>
      <c r="H913" s="449"/>
      <c r="I913" s="44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ht="15.75" customHeight="1">
      <c r="A914" s="6"/>
      <c r="B914" s="44"/>
      <c r="C914" s="44"/>
      <c r="D914" s="44"/>
      <c r="E914" s="44"/>
      <c r="F914" s="44"/>
      <c r="G914" s="36"/>
      <c r="H914" s="449"/>
      <c r="I914" s="44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ht="15.75" customHeight="1">
      <c r="A915" s="6"/>
      <c r="B915" s="44"/>
      <c r="C915" s="44"/>
      <c r="D915" s="44"/>
      <c r="E915" s="44"/>
      <c r="F915" s="44"/>
      <c r="G915" s="36"/>
      <c r="H915" s="449"/>
      <c r="I915" s="44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ht="15.75" customHeight="1">
      <c r="A916" s="6"/>
      <c r="B916" s="44"/>
      <c r="C916" s="44"/>
      <c r="D916" s="44"/>
      <c r="E916" s="44"/>
      <c r="F916" s="44"/>
      <c r="G916" s="36"/>
      <c r="H916" s="449"/>
      <c r="I916" s="44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ht="15.75" customHeight="1">
      <c r="A917" s="6"/>
      <c r="B917" s="44"/>
      <c r="C917" s="44"/>
      <c r="D917" s="44"/>
      <c r="E917" s="44"/>
      <c r="F917" s="44"/>
      <c r="G917" s="36"/>
      <c r="H917" s="449"/>
      <c r="I917" s="44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ht="15.75" customHeight="1">
      <c r="A918" s="6"/>
      <c r="B918" s="44"/>
      <c r="C918" s="44"/>
      <c r="D918" s="44"/>
      <c r="E918" s="44"/>
      <c r="F918" s="44"/>
      <c r="G918" s="36"/>
      <c r="H918" s="449"/>
      <c r="I918" s="44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ht="15.75" customHeight="1">
      <c r="A919" s="6"/>
      <c r="B919" s="44"/>
      <c r="C919" s="44"/>
      <c r="D919" s="44"/>
      <c r="E919" s="44"/>
      <c r="F919" s="44"/>
      <c r="G919" s="36"/>
      <c r="H919" s="449"/>
      <c r="I919" s="44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ht="15.75" customHeight="1">
      <c r="A920" s="6"/>
      <c r="B920" s="44"/>
      <c r="C920" s="44"/>
      <c r="D920" s="44"/>
      <c r="E920" s="44"/>
      <c r="F920" s="44"/>
      <c r="G920" s="36"/>
      <c r="H920" s="449"/>
      <c r="I920" s="44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ht="15.75" customHeight="1">
      <c r="A921" s="6"/>
      <c r="B921" s="44"/>
      <c r="C921" s="44"/>
      <c r="D921" s="44"/>
      <c r="E921" s="44"/>
      <c r="F921" s="44"/>
      <c r="G921" s="36"/>
      <c r="H921" s="449"/>
      <c r="I921" s="44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ht="15.75" customHeight="1">
      <c r="A922" s="6"/>
      <c r="B922" s="44"/>
      <c r="C922" s="44"/>
      <c r="D922" s="44"/>
      <c r="E922" s="44"/>
      <c r="F922" s="44"/>
      <c r="G922" s="36"/>
      <c r="H922" s="449"/>
      <c r="I922" s="44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ht="15.75" customHeight="1">
      <c r="A923" s="6"/>
      <c r="B923" s="44"/>
      <c r="C923" s="44"/>
      <c r="D923" s="44"/>
      <c r="E923" s="44"/>
      <c r="F923" s="44"/>
      <c r="G923" s="36"/>
      <c r="H923" s="449"/>
      <c r="I923" s="44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ht="15.75" customHeight="1">
      <c r="A924" s="6"/>
      <c r="B924" s="44"/>
      <c r="C924" s="44"/>
      <c r="D924" s="44"/>
      <c r="E924" s="44"/>
      <c r="F924" s="44"/>
      <c r="G924" s="36"/>
      <c r="H924" s="449"/>
      <c r="I924" s="44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ht="15.75" customHeight="1">
      <c r="A925" s="6"/>
      <c r="B925" s="44"/>
      <c r="C925" s="44"/>
      <c r="D925" s="44"/>
      <c r="E925" s="44"/>
      <c r="F925" s="44"/>
      <c r="G925" s="36"/>
      <c r="H925" s="449"/>
      <c r="I925" s="44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ht="15.75" customHeight="1">
      <c r="A926" s="6"/>
      <c r="B926" s="44"/>
      <c r="C926" s="44"/>
      <c r="D926" s="44"/>
      <c r="E926" s="44"/>
      <c r="F926" s="44"/>
      <c r="G926" s="36"/>
      <c r="H926" s="449"/>
      <c r="I926" s="44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ht="15.75" customHeight="1">
      <c r="A927" s="6"/>
      <c r="B927" s="44"/>
      <c r="C927" s="44"/>
      <c r="D927" s="44"/>
      <c r="E927" s="44"/>
      <c r="F927" s="44"/>
      <c r="G927" s="36"/>
      <c r="H927" s="449"/>
      <c r="I927" s="44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ht="15.75" customHeight="1">
      <c r="A928" s="6"/>
      <c r="B928" s="44"/>
      <c r="C928" s="44"/>
      <c r="D928" s="44"/>
      <c r="E928" s="44"/>
      <c r="F928" s="44"/>
      <c r="G928" s="36"/>
      <c r="H928" s="449"/>
      <c r="I928" s="44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ht="15.75" customHeight="1">
      <c r="A929" s="6"/>
      <c r="B929" s="44"/>
      <c r="C929" s="44"/>
      <c r="D929" s="44"/>
      <c r="E929" s="44"/>
      <c r="F929" s="44"/>
      <c r="G929" s="36"/>
      <c r="H929" s="449"/>
      <c r="I929" s="44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ht="15.75" customHeight="1">
      <c r="A930" s="6"/>
      <c r="B930" s="44"/>
      <c r="C930" s="44"/>
      <c r="D930" s="44"/>
      <c r="E930" s="44"/>
      <c r="F930" s="44"/>
      <c r="G930" s="36"/>
      <c r="H930" s="449"/>
      <c r="I930" s="44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ht="15.75" customHeight="1">
      <c r="A931" s="6"/>
      <c r="B931" s="44"/>
      <c r="C931" s="44"/>
      <c r="D931" s="44"/>
      <c r="E931" s="44"/>
      <c r="F931" s="44"/>
      <c r="G931" s="36"/>
      <c r="H931" s="449"/>
      <c r="I931" s="44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ht="15.75" customHeight="1">
      <c r="A932" s="6"/>
      <c r="B932" s="44"/>
      <c r="C932" s="44"/>
      <c r="D932" s="44"/>
      <c r="E932" s="44"/>
      <c r="F932" s="44"/>
      <c r="G932" s="36"/>
      <c r="H932" s="449"/>
      <c r="I932" s="44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ht="15.75" customHeight="1">
      <c r="A933" s="6"/>
      <c r="B933" s="44"/>
      <c r="C933" s="44"/>
      <c r="D933" s="44"/>
      <c r="E933" s="44"/>
      <c r="F933" s="44"/>
      <c r="G933" s="36"/>
      <c r="H933" s="449"/>
      <c r="I933" s="44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ht="15.75" customHeight="1">
      <c r="A934" s="6"/>
      <c r="B934" s="44"/>
      <c r="C934" s="44"/>
      <c r="D934" s="44"/>
      <c r="E934" s="44"/>
      <c r="F934" s="44"/>
      <c r="G934" s="36"/>
      <c r="H934" s="449"/>
      <c r="I934" s="44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ht="15.75" customHeight="1">
      <c r="A935" s="6"/>
      <c r="B935" s="44"/>
      <c r="C935" s="44"/>
      <c r="D935" s="44"/>
      <c r="E935" s="44"/>
      <c r="F935" s="44"/>
      <c r="G935" s="36"/>
      <c r="H935" s="449"/>
      <c r="I935" s="44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ht="15.75" customHeight="1">
      <c r="A936" s="6"/>
      <c r="B936" s="44"/>
      <c r="C936" s="44"/>
      <c r="D936" s="44"/>
      <c r="E936" s="44"/>
      <c r="F936" s="44"/>
      <c r="G936" s="36"/>
      <c r="H936" s="449"/>
      <c r="I936" s="44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ht="15.75" customHeight="1">
      <c r="A937" s="6"/>
      <c r="B937" s="44"/>
      <c r="C937" s="44"/>
      <c r="D937" s="44"/>
      <c r="E937" s="44"/>
      <c r="F937" s="44"/>
      <c r="G937" s="36"/>
      <c r="H937" s="449"/>
      <c r="I937" s="44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ht="15.75" customHeight="1">
      <c r="A938" s="6"/>
      <c r="B938" s="44"/>
      <c r="C938" s="44"/>
      <c r="D938" s="44"/>
      <c r="E938" s="44"/>
      <c r="F938" s="44"/>
      <c r="G938" s="36"/>
      <c r="H938" s="449"/>
      <c r="I938" s="44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ht="15.75" customHeight="1">
      <c r="A939" s="6"/>
      <c r="B939" s="44"/>
      <c r="C939" s="44"/>
      <c r="D939" s="44"/>
      <c r="E939" s="44"/>
      <c r="F939" s="44"/>
      <c r="G939" s="36"/>
      <c r="H939" s="449"/>
      <c r="I939" s="44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ht="15.75" customHeight="1">
      <c r="A940" s="6"/>
      <c r="B940" s="44"/>
      <c r="C940" s="44"/>
      <c r="D940" s="44"/>
      <c r="E940" s="44"/>
      <c r="F940" s="44"/>
      <c r="G940" s="36"/>
      <c r="H940" s="449"/>
      <c r="I940" s="44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ht="15.75" customHeight="1">
      <c r="A941" s="6"/>
      <c r="B941" s="44"/>
      <c r="C941" s="44"/>
      <c r="D941" s="44"/>
      <c r="E941" s="44"/>
      <c r="F941" s="44"/>
      <c r="G941" s="36"/>
      <c r="H941" s="449"/>
      <c r="I941" s="44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ht="15.75" customHeight="1">
      <c r="A942" s="6"/>
      <c r="B942" s="44"/>
      <c r="C942" s="44"/>
      <c r="D942" s="44"/>
      <c r="E942" s="44"/>
      <c r="F942" s="44"/>
      <c r="G942" s="36"/>
      <c r="H942" s="449"/>
      <c r="I942" s="44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ht="15.75" customHeight="1">
      <c r="A943" s="6"/>
      <c r="B943" s="44"/>
      <c r="C943" s="44"/>
      <c r="D943" s="44"/>
      <c r="E943" s="44"/>
      <c r="F943" s="44"/>
      <c r="G943" s="36"/>
      <c r="H943" s="449"/>
      <c r="I943" s="44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ht="15.75" customHeight="1">
      <c r="A944" s="6"/>
      <c r="B944" s="44"/>
      <c r="C944" s="44"/>
      <c r="D944" s="44"/>
      <c r="E944" s="44"/>
      <c r="F944" s="44"/>
      <c r="G944" s="36"/>
      <c r="H944" s="449"/>
      <c r="I944" s="44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ht="15.75" customHeight="1">
      <c r="A945" s="6"/>
      <c r="B945" s="44"/>
      <c r="C945" s="44"/>
      <c r="D945" s="44"/>
      <c r="E945" s="44"/>
      <c r="F945" s="44"/>
      <c r="G945" s="36"/>
      <c r="H945" s="449"/>
      <c r="I945" s="44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ht="15.75" customHeight="1">
      <c r="A946" s="6"/>
      <c r="B946" s="44"/>
      <c r="C946" s="44"/>
      <c r="D946" s="44"/>
      <c r="E946" s="44"/>
      <c r="F946" s="44"/>
      <c r="G946" s="36"/>
      <c r="H946" s="449"/>
      <c r="I946" s="44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ht="15.75" customHeight="1">
      <c r="A947" s="6"/>
      <c r="B947" s="44"/>
      <c r="C947" s="44"/>
      <c r="D947" s="44"/>
      <c r="E947" s="44"/>
      <c r="F947" s="44"/>
      <c r="G947" s="36"/>
      <c r="H947" s="449"/>
      <c r="I947" s="44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ht="15.75" customHeight="1">
      <c r="A948" s="6"/>
      <c r="B948" s="44"/>
      <c r="C948" s="44"/>
      <c r="D948" s="44"/>
      <c r="E948" s="44"/>
      <c r="F948" s="44"/>
      <c r="G948" s="36"/>
      <c r="H948" s="449"/>
      <c r="I948" s="44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ht="15.75" customHeight="1">
      <c r="A949" s="6"/>
      <c r="B949" s="44"/>
      <c r="C949" s="44"/>
      <c r="D949" s="44"/>
      <c r="E949" s="44"/>
      <c r="F949" s="44"/>
      <c r="G949" s="36"/>
      <c r="H949" s="449"/>
      <c r="I949" s="44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ht="15.75" customHeight="1">
      <c r="A950" s="6"/>
      <c r="B950" s="44"/>
      <c r="C950" s="44"/>
      <c r="D950" s="44"/>
      <c r="E950" s="44"/>
      <c r="F950" s="44"/>
      <c r="G950" s="36"/>
      <c r="H950" s="449"/>
      <c r="I950" s="44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ht="15.75" customHeight="1">
      <c r="A951" s="6"/>
      <c r="B951" s="44"/>
      <c r="C951" s="44"/>
      <c r="D951" s="44"/>
      <c r="E951" s="44"/>
      <c r="F951" s="44"/>
      <c r="G951" s="36"/>
      <c r="H951" s="449"/>
      <c r="I951" s="44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ht="15.75" customHeight="1">
      <c r="A952" s="6"/>
      <c r="B952" s="44"/>
      <c r="C952" s="44"/>
      <c r="D952" s="44"/>
      <c r="E952" s="44"/>
      <c r="F952" s="44"/>
      <c r="G952" s="36"/>
      <c r="H952" s="449"/>
      <c r="I952" s="44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ht="15.75" customHeight="1">
      <c r="A953" s="6"/>
      <c r="B953" s="44"/>
      <c r="C953" s="44"/>
      <c r="D953" s="44"/>
      <c r="E953" s="44"/>
      <c r="F953" s="44"/>
      <c r="G953" s="36"/>
      <c r="H953" s="449"/>
      <c r="I953" s="44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ht="15.75" customHeight="1">
      <c r="A954" s="6"/>
      <c r="B954" s="44"/>
      <c r="C954" s="44"/>
      <c r="D954" s="44"/>
      <c r="E954" s="44"/>
      <c r="F954" s="44"/>
      <c r="G954" s="36"/>
      <c r="H954" s="449"/>
      <c r="I954" s="44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ht="15.75" customHeight="1">
      <c r="A955" s="6"/>
      <c r="B955" s="44"/>
      <c r="C955" s="44"/>
      <c r="D955" s="44"/>
      <c r="E955" s="44"/>
      <c r="F955" s="44"/>
      <c r="G955" s="36"/>
      <c r="H955" s="449"/>
      <c r="I955" s="44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ht="15.75" customHeight="1">
      <c r="A956" s="6"/>
      <c r="B956" s="44"/>
      <c r="C956" s="44"/>
      <c r="D956" s="44"/>
      <c r="E956" s="44"/>
      <c r="F956" s="44"/>
      <c r="G956" s="36"/>
      <c r="H956" s="449"/>
      <c r="I956" s="44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ht="15.75" customHeight="1">
      <c r="A957" s="6"/>
      <c r="B957" s="44"/>
      <c r="C957" s="44"/>
      <c r="D957" s="44"/>
      <c r="E957" s="44"/>
      <c r="F957" s="44"/>
      <c r="G957" s="36"/>
      <c r="H957" s="449"/>
      <c r="I957" s="44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ht="15.75" customHeight="1">
      <c r="A958" s="6"/>
      <c r="B958" s="44"/>
      <c r="C958" s="44"/>
      <c r="D958" s="44"/>
      <c r="E958" s="44"/>
      <c r="F958" s="44"/>
      <c r="G958" s="36"/>
      <c r="H958" s="449"/>
      <c r="I958" s="44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ht="15.75" customHeight="1">
      <c r="A959" s="6"/>
      <c r="B959" s="44"/>
      <c r="C959" s="44"/>
      <c r="D959" s="44"/>
      <c r="E959" s="44"/>
      <c r="F959" s="44"/>
      <c r="G959" s="36"/>
      <c r="H959" s="449"/>
      <c r="I959" s="44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ht="15.75" customHeight="1">
      <c r="A960" s="6"/>
      <c r="B960" s="44"/>
      <c r="C960" s="44"/>
      <c r="D960" s="44"/>
      <c r="E960" s="44"/>
      <c r="F960" s="44"/>
      <c r="G960" s="36"/>
      <c r="H960" s="449"/>
      <c r="I960" s="44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ht="15.75" customHeight="1">
      <c r="A961" s="6"/>
      <c r="B961" s="44"/>
      <c r="C961" s="44"/>
      <c r="D961" s="44"/>
      <c r="E961" s="44"/>
      <c r="F961" s="44"/>
      <c r="G961" s="36"/>
      <c r="H961" s="449"/>
      <c r="I961" s="44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ht="15.75" customHeight="1">
      <c r="A962" s="6"/>
      <c r="B962" s="44"/>
      <c r="C962" s="44"/>
      <c r="D962" s="44"/>
      <c r="E962" s="44"/>
      <c r="F962" s="44"/>
      <c r="G962" s="36"/>
      <c r="H962" s="449"/>
      <c r="I962" s="44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ht="15.75" customHeight="1">
      <c r="A963" s="6"/>
      <c r="B963" s="44"/>
      <c r="C963" s="44"/>
      <c r="D963" s="44"/>
      <c r="E963" s="44"/>
      <c r="F963" s="44"/>
      <c r="G963" s="36"/>
      <c r="H963" s="449"/>
      <c r="I963" s="44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ht="15.75" customHeight="1">
      <c r="A964" s="6"/>
      <c r="B964" s="44"/>
      <c r="C964" s="44"/>
      <c r="D964" s="44"/>
      <c r="E964" s="44"/>
      <c r="F964" s="44"/>
      <c r="G964" s="36"/>
      <c r="H964" s="449"/>
      <c r="I964" s="44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ht="15.75" customHeight="1">
      <c r="A965" s="6"/>
      <c r="B965" s="44"/>
      <c r="C965" s="44"/>
      <c r="D965" s="44"/>
      <c r="E965" s="44"/>
      <c r="F965" s="44"/>
      <c r="G965" s="36"/>
      <c r="H965" s="449"/>
      <c r="I965" s="44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ht="15.75" customHeight="1">
      <c r="A966" s="6"/>
      <c r="B966" s="44"/>
      <c r="C966" s="44"/>
      <c r="D966" s="44"/>
      <c r="E966" s="44"/>
      <c r="F966" s="44"/>
      <c r="G966" s="36"/>
      <c r="H966" s="449"/>
      <c r="I966" s="44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ht="15.75" customHeight="1">
      <c r="A967" s="6"/>
      <c r="B967" s="44"/>
      <c r="C967" s="44"/>
      <c r="D967" s="44"/>
      <c r="E967" s="44"/>
      <c r="F967" s="44"/>
      <c r="G967" s="36"/>
      <c r="H967" s="449"/>
      <c r="I967" s="44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ht="15.75" customHeight="1">
      <c r="A968" s="6"/>
      <c r="B968" s="44"/>
      <c r="C968" s="44"/>
      <c r="D968" s="44"/>
      <c r="E968" s="44"/>
      <c r="F968" s="44"/>
      <c r="G968" s="36"/>
      <c r="H968" s="449"/>
      <c r="I968" s="44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ht="15.75" customHeight="1">
      <c r="A969" s="6"/>
      <c r="B969" s="44"/>
      <c r="C969" s="44"/>
      <c r="D969" s="44"/>
      <c r="E969" s="44"/>
      <c r="F969" s="44"/>
      <c r="G969" s="36"/>
      <c r="H969" s="449"/>
      <c r="I969" s="44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ht="15.75" customHeight="1">
      <c r="A970" s="6"/>
      <c r="B970" s="44"/>
      <c r="C970" s="44"/>
      <c r="D970" s="44"/>
      <c r="E970" s="44"/>
      <c r="F970" s="44"/>
      <c r="G970" s="36"/>
      <c r="H970" s="449"/>
      <c r="I970" s="44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ht="15.75" customHeight="1">
      <c r="A971" s="6"/>
      <c r="B971" s="44"/>
      <c r="C971" s="44"/>
      <c r="D971" s="44"/>
      <c r="E971" s="44"/>
      <c r="F971" s="44"/>
      <c r="G971" s="36"/>
      <c r="H971" s="449"/>
      <c r="I971" s="44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ht="15.75" customHeight="1">
      <c r="A972" s="6"/>
      <c r="B972" s="44"/>
      <c r="C972" s="44"/>
      <c r="D972" s="44"/>
      <c r="E972" s="44"/>
      <c r="F972" s="44"/>
      <c r="G972" s="36"/>
      <c r="H972" s="449"/>
      <c r="I972" s="44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ht="15.75" customHeight="1">
      <c r="A973" s="6"/>
      <c r="B973" s="44"/>
      <c r="C973" s="44"/>
      <c r="D973" s="44"/>
      <c r="E973" s="44"/>
      <c r="F973" s="44"/>
      <c r="G973" s="36"/>
      <c r="H973" s="449"/>
      <c r="I973" s="44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ht="15.75" customHeight="1">
      <c r="A974" s="6"/>
      <c r="B974" s="44"/>
      <c r="C974" s="44"/>
      <c r="D974" s="44"/>
      <c r="E974" s="44"/>
      <c r="F974" s="44"/>
      <c r="G974" s="36"/>
      <c r="H974" s="449"/>
      <c r="I974" s="44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ht="15.75" customHeight="1">
      <c r="A975" s="6"/>
      <c r="B975" s="44"/>
      <c r="C975" s="44"/>
      <c r="D975" s="44"/>
      <c r="E975" s="44"/>
      <c r="F975" s="44"/>
      <c r="G975" s="36"/>
      <c r="H975" s="449"/>
      <c r="I975" s="44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ht="15.75" customHeight="1">
      <c r="A976" s="6"/>
      <c r="B976" s="44"/>
      <c r="C976" s="44"/>
      <c r="D976" s="44"/>
      <c r="E976" s="44"/>
      <c r="F976" s="44"/>
      <c r="G976" s="36"/>
      <c r="H976" s="449"/>
      <c r="I976" s="44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ht="15.75" customHeight="1">
      <c r="A977" s="6"/>
      <c r="B977" s="44"/>
      <c r="C977" s="44"/>
      <c r="D977" s="44"/>
      <c r="E977" s="44"/>
      <c r="F977" s="44"/>
      <c r="G977" s="36"/>
      <c r="H977" s="449"/>
      <c r="I977" s="44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ht="15.75" customHeight="1">
      <c r="A978" s="6"/>
      <c r="B978" s="44"/>
      <c r="C978" s="44"/>
      <c r="D978" s="44"/>
      <c r="E978" s="44"/>
      <c r="F978" s="44"/>
      <c r="G978" s="36"/>
      <c r="H978" s="449"/>
      <c r="I978" s="44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ht="15.75" customHeight="1">
      <c r="A979" s="6"/>
      <c r="B979" s="44"/>
      <c r="C979" s="44"/>
      <c r="D979" s="44"/>
      <c r="E979" s="44"/>
      <c r="F979" s="44"/>
      <c r="G979" s="36"/>
      <c r="H979" s="449"/>
      <c r="I979" s="44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ht="15.75" customHeight="1">
      <c r="A980" s="6"/>
      <c r="B980" s="44"/>
      <c r="C980" s="44"/>
      <c r="D980" s="44"/>
      <c r="E980" s="44"/>
      <c r="F980" s="44"/>
      <c r="G980" s="36"/>
      <c r="H980" s="449"/>
      <c r="I980" s="44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ht="15.75" customHeight="1">
      <c r="A981" s="6"/>
      <c r="B981" s="44"/>
      <c r="C981" s="44"/>
      <c r="D981" s="44"/>
      <c r="E981" s="44"/>
      <c r="F981" s="44"/>
      <c r="G981" s="36"/>
      <c r="H981" s="449"/>
      <c r="I981" s="44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ht="15.75" customHeight="1">
      <c r="A982" s="6"/>
      <c r="B982" s="44"/>
      <c r="C982" s="44"/>
      <c r="D982" s="44"/>
      <c r="E982" s="44"/>
      <c r="F982" s="44"/>
      <c r="G982" s="36"/>
      <c r="H982" s="449"/>
      <c r="I982" s="44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ht="15.75" customHeight="1">
      <c r="A983" s="6"/>
      <c r="B983" s="44"/>
      <c r="C983" s="44"/>
      <c r="D983" s="44"/>
      <c r="E983" s="44"/>
      <c r="F983" s="44"/>
      <c r="G983" s="36"/>
      <c r="H983" s="449"/>
      <c r="I983" s="44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ht="15.75" customHeight="1">
      <c r="A984" s="6"/>
      <c r="B984" s="44"/>
      <c r="C984" s="44"/>
      <c r="D984" s="44"/>
      <c r="E984" s="44"/>
      <c r="F984" s="44"/>
      <c r="G984" s="36"/>
      <c r="H984" s="449"/>
      <c r="I984" s="44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ht="15.75" customHeight="1">
      <c r="A985" s="6"/>
      <c r="B985" s="44"/>
      <c r="C985" s="44"/>
      <c r="D985" s="44"/>
      <c r="E985" s="44"/>
      <c r="F985" s="44"/>
      <c r="G985" s="36"/>
      <c r="H985" s="449"/>
      <c r="I985" s="44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ht="15.75" customHeight="1">
      <c r="A986" s="6"/>
      <c r="B986" s="44"/>
      <c r="C986" s="44"/>
      <c r="D986" s="44"/>
      <c r="E986" s="44"/>
      <c r="F986" s="44"/>
      <c r="G986" s="36"/>
      <c r="H986" s="449"/>
      <c r="I986" s="44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ht="15.75" customHeight="1">
      <c r="A987" s="6"/>
      <c r="B987" s="44"/>
      <c r="C987" s="44"/>
      <c r="D987" s="44"/>
      <c r="E987" s="44"/>
      <c r="F987" s="44"/>
      <c r="G987" s="36"/>
      <c r="H987" s="449"/>
      <c r="I987" s="44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ht="15.75" customHeight="1">
      <c r="A988" s="6"/>
      <c r="B988" s="44"/>
      <c r="C988" s="44"/>
      <c r="D988" s="44"/>
      <c r="E988" s="44"/>
      <c r="F988" s="44"/>
      <c r="G988" s="36"/>
      <c r="H988" s="449"/>
      <c r="I988" s="44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ht="15.75" customHeight="1">
      <c r="A989" s="6"/>
      <c r="B989" s="44"/>
      <c r="C989" s="44"/>
      <c r="D989" s="44"/>
      <c r="E989" s="44"/>
      <c r="F989" s="44"/>
      <c r="G989" s="36"/>
      <c r="H989" s="449"/>
      <c r="I989" s="44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ht="15.75" customHeight="1">
      <c r="A990" s="6"/>
      <c r="B990" s="44"/>
      <c r="C990" s="44"/>
      <c r="D990" s="44"/>
      <c r="E990" s="44"/>
      <c r="F990" s="44"/>
      <c r="G990" s="36"/>
      <c r="H990" s="449"/>
      <c r="I990" s="44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ht="15.75" customHeight="1">
      <c r="A991" s="6"/>
      <c r="B991" s="44"/>
      <c r="C991" s="44"/>
      <c r="D991" s="44"/>
      <c r="E991" s="44"/>
      <c r="F991" s="44"/>
      <c r="G991" s="36"/>
      <c r="H991" s="449"/>
      <c r="I991" s="44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ht="15.75" customHeight="1">
      <c r="A992" s="6"/>
      <c r="B992" s="44"/>
      <c r="C992" s="44"/>
      <c r="D992" s="44"/>
      <c r="E992" s="44"/>
      <c r="F992" s="44"/>
      <c r="G992" s="36"/>
      <c r="H992" s="449"/>
      <c r="I992" s="44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ht="15.75" customHeight="1">
      <c r="A993" s="6"/>
      <c r="B993" s="44"/>
      <c r="C993" s="44"/>
      <c r="D993" s="44"/>
      <c r="E993" s="44"/>
      <c r="F993" s="44"/>
      <c r="G993" s="36"/>
      <c r="H993" s="449"/>
      <c r="I993" s="44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ht="15.75" customHeight="1">
      <c r="A994" s="6"/>
      <c r="B994" s="44"/>
      <c r="C994" s="44"/>
      <c r="D994" s="44"/>
      <c r="E994" s="44"/>
      <c r="F994" s="44"/>
      <c r="G994" s="36"/>
      <c r="H994" s="449"/>
      <c r="I994" s="44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ht="15.75" customHeight="1">
      <c r="A995" s="6"/>
      <c r="B995" s="44"/>
      <c r="C995" s="44"/>
      <c r="D995" s="44"/>
      <c r="E995" s="44"/>
      <c r="F995" s="44"/>
      <c r="G995" s="36"/>
      <c r="H995" s="449"/>
      <c r="I995" s="44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ht="15.75" customHeight="1">
      <c r="A996" s="6"/>
      <c r="B996" s="44"/>
      <c r="C996" s="44"/>
      <c r="D996" s="44"/>
      <c r="E996" s="44"/>
      <c r="F996" s="44"/>
      <c r="G996" s="36"/>
      <c r="H996" s="449"/>
      <c r="I996" s="44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ht="15.75" customHeight="1">
      <c r="A997" s="6"/>
      <c r="B997" s="44"/>
      <c r="C997" s="44"/>
      <c r="D997" s="44"/>
      <c r="E997" s="44"/>
      <c r="F997" s="44"/>
      <c r="G997" s="36"/>
      <c r="H997" s="449"/>
      <c r="I997" s="44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ht="15.75" customHeight="1">
      <c r="A998" s="6"/>
      <c r="B998" s="44"/>
      <c r="C998" s="44"/>
      <c r="D998" s="44"/>
      <c r="E998" s="44"/>
      <c r="F998" s="44"/>
      <c r="G998" s="36"/>
      <c r="H998" s="449"/>
      <c r="I998" s="44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ht="15.75" customHeight="1">
      <c r="A999" s="6"/>
      <c r="B999" s="44"/>
      <c r="C999" s="44"/>
      <c r="D999" s="44"/>
      <c r="E999" s="44"/>
      <c r="F999" s="44"/>
      <c r="G999" s="36"/>
      <c r="H999" s="449"/>
      <c r="I999" s="44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ht="15.75" customHeight="1">
      <c r="A1000" s="6"/>
      <c r="B1000" s="44"/>
      <c r="C1000" s="44"/>
      <c r="D1000" s="44"/>
      <c r="E1000" s="44"/>
      <c r="F1000" s="44"/>
      <c r="G1000" s="36"/>
      <c r="H1000" s="449"/>
      <c r="I1000" s="44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</sheetData>
  <mergeCells count="1">
    <mergeCell ref="B1:I5"/>
  </mergeCells>
  <dataValidations>
    <dataValidation type="list" allowBlank="1" showErrorMessage="1" sqref="I7 I10:I12">
      <formula1>Responsables!$B$3:$B$10</formula1>
    </dataValidation>
    <dataValidation type="list" allowBlank="1" showErrorMessage="1" sqref="I8:I9 I13:I17">
      <formula1>$B$3:$B$10</formula1>
    </dataValidation>
  </dataValidations>
  <hyperlinks>
    <hyperlink display="Regresar instructivo" location="Léame!A1" ref="J1"/>
  </hyperlink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0" width="11.43"/>
    <col customWidth="1" min="11" max="11" width="34.14"/>
    <col customWidth="1" min="12" max="12" width="43.71"/>
    <col customWidth="1" min="13" max="32" width="11.43"/>
  </cols>
  <sheetData>
    <row r="1">
      <c r="A1" s="6"/>
      <c r="B1" s="7"/>
      <c r="C1" s="8"/>
      <c r="D1" s="8"/>
      <c r="E1" s="8"/>
      <c r="F1" s="8"/>
      <c r="G1" s="8"/>
      <c r="H1" s="8"/>
      <c r="I1" s="8"/>
      <c r="J1" s="8"/>
      <c r="K1" s="9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>
      <c r="A2" s="6"/>
      <c r="B2" s="10"/>
      <c r="K2" s="11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>
      <c r="A3" s="6"/>
      <c r="B3" s="10"/>
      <c r="K3" s="1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67.5" customHeight="1">
      <c r="A4" s="6"/>
      <c r="B4" s="12"/>
      <c r="C4" s="13"/>
      <c r="D4" s="13"/>
      <c r="E4" s="13"/>
      <c r="F4" s="13"/>
      <c r="G4" s="13"/>
      <c r="H4" s="13"/>
      <c r="I4" s="13"/>
      <c r="J4" s="13"/>
      <c r="K4" s="14"/>
      <c r="L4" s="1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16.5" customHeight="1">
      <c r="A5" s="6"/>
      <c r="B5" s="16" t="s">
        <v>0</v>
      </c>
      <c r="K5" s="11"/>
      <c r="L5" s="1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0.25" customHeight="1">
      <c r="A6" s="6"/>
      <c r="B6" s="10"/>
      <c r="K6" s="11"/>
      <c r="L6" s="1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19.5" customHeight="1">
      <c r="A7" s="6"/>
      <c r="B7" s="10"/>
      <c r="K7" s="11"/>
      <c r="L7" s="19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>
      <c r="A8" s="6"/>
      <c r="B8" s="10"/>
      <c r="K8" s="11"/>
      <c r="L8" s="2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ht="34.5" customHeight="1">
      <c r="A9" s="6"/>
      <c r="B9" s="21" t="s">
        <v>1</v>
      </c>
      <c r="C9" s="22"/>
      <c r="D9" s="22"/>
      <c r="E9" s="22"/>
      <c r="F9" s="22"/>
      <c r="G9" s="22"/>
      <c r="H9" s="22"/>
      <c r="I9" s="22"/>
      <c r="J9" s="22"/>
      <c r="K9" s="23"/>
      <c r="L9" s="24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ht="30.0" customHeight="1">
      <c r="A10" s="6"/>
      <c r="B10" s="25" t="s">
        <v>2</v>
      </c>
      <c r="K10" s="11"/>
      <c r="L10" s="1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ht="33.75" customHeight="1">
      <c r="A11" s="6"/>
      <c r="B11" s="10"/>
      <c r="K11" s="11"/>
      <c r="L11" s="1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ht="39.0" customHeight="1">
      <c r="A12" s="6"/>
      <c r="B12" s="21" t="s">
        <v>3</v>
      </c>
      <c r="C12" s="22"/>
      <c r="D12" s="22"/>
      <c r="E12" s="22"/>
      <c r="F12" s="22"/>
      <c r="G12" s="22"/>
      <c r="H12" s="22"/>
      <c r="I12" s="22"/>
      <c r="J12" s="22"/>
      <c r="K12" s="23"/>
      <c r="L12" s="1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ht="21.0" customHeight="1">
      <c r="A13" s="6"/>
      <c r="B13" s="16" t="s">
        <v>4</v>
      </c>
      <c r="K13" s="11"/>
      <c r="L13" s="1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ht="27.0" customHeight="1">
      <c r="A14" s="6"/>
      <c r="B14" s="10"/>
      <c r="K14" s="11"/>
      <c r="L14" s="1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30.0" customHeight="1">
      <c r="A15" s="6"/>
      <c r="B15" s="21" t="s">
        <v>5</v>
      </c>
      <c r="C15" s="22"/>
      <c r="D15" s="22"/>
      <c r="E15" s="22"/>
      <c r="F15" s="22"/>
      <c r="G15" s="22"/>
      <c r="H15" s="22"/>
      <c r="I15" s="22"/>
      <c r="J15" s="22"/>
      <c r="K15" s="23"/>
      <c r="L15" s="15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>
      <c r="A16" s="6"/>
      <c r="B16" s="16" t="s">
        <v>6</v>
      </c>
      <c r="K16" s="11"/>
      <c r="L16" s="1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30.0" customHeight="1">
      <c r="A17" s="6"/>
      <c r="B17" s="10"/>
      <c r="K17" s="11"/>
      <c r="L17" s="1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ht="34.5" customHeight="1">
      <c r="A18" s="6"/>
      <c r="B18" s="21" t="s">
        <v>7</v>
      </c>
      <c r="C18" s="22"/>
      <c r="D18" s="22"/>
      <c r="E18" s="22"/>
      <c r="F18" s="22"/>
      <c r="G18" s="22"/>
      <c r="H18" s="22"/>
      <c r="I18" s="22"/>
      <c r="J18" s="22"/>
      <c r="K18" s="23"/>
      <c r="L18" s="1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ht="39.0" customHeight="1">
      <c r="A19" s="6"/>
      <c r="B19" s="25" t="s">
        <v>8</v>
      </c>
      <c r="K19" s="11"/>
      <c r="L19" s="1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ht="33.0" customHeight="1">
      <c r="A20" s="6"/>
      <c r="B20" s="10"/>
      <c r="K20" s="11"/>
      <c r="L20" s="26" t="s">
        <v>9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35.25" customHeight="1">
      <c r="A21" s="6"/>
      <c r="B21" s="27" t="s">
        <v>10</v>
      </c>
      <c r="C21" s="22"/>
      <c r="D21" s="22"/>
      <c r="E21" s="22"/>
      <c r="F21" s="22"/>
      <c r="G21" s="22"/>
      <c r="H21" s="22"/>
      <c r="I21" s="22"/>
      <c r="J21" s="22"/>
      <c r="K21" s="23"/>
      <c r="L21" s="1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24.0" customHeight="1">
      <c r="A22" s="6"/>
      <c r="B22" s="25" t="s">
        <v>11</v>
      </c>
      <c r="K22" s="1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24.75" customHeight="1">
      <c r="A23" s="6"/>
      <c r="B23" s="10"/>
      <c r="K23" s="1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36.75" customHeight="1">
      <c r="A24" s="6"/>
      <c r="B24" s="28" t="s">
        <v>12</v>
      </c>
      <c r="C24" s="22"/>
      <c r="D24" s="22"/>
      <c r="E24" s="22"/>
      <c r="F24" s="22"/>
      <c r="G24" s="22"/>
      <c r="H24" s="22"/>
      <c r="I24" s="22"/>
      <c r="J24" s="22"/>
      <c r="K24" s="23"/>
      <c r="L24" s="1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21.5" customHeight="1">
      <c r="A25" s="6"/>
      <c r="B25" s="25" t="s">
        <v>13</v>
      </c>
      <c r="K25" s="11"/>
      <c r="L25" s="29" t="s">
        <v>14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36.75" customHeight="1">
      <c r="A26" s="6"/>
      <c r="B26" s="30" t="s">
        <v>15</v>
      </c>
      <c r="C26" s="22"/>
      <c r="D26" s="22"/>
      <c r="E26" s="22"/>
      <c r="F26" s="22"/>
      <c r="G26" s="22"/>
      <c r="H26" s="22"/>
      <c r="I26" s="22"/>
      <c r="J26" s="22"/>
      <c r="K26" s="23"/>
      <c r="L26" s="29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42.0" customHeight="1">
      <c r="A27" s="6"/>
      <c r="B27" s="31" t="s">
        <v>16</v>
      </c>
      <c r="C27" s="22"/>
      <c r="D27" s="22"/>
      <c r="E27" s="22"/>
      <c r="F27" s="22"/>
      <c r="G27" s="22"/>
      <c r="H27" s="22"/>
      <c r="I27" s="22"/>
      <c r="J27" s="22"/>
      <c r="K27" s="23"/>
      <c r="L27" s="32" t="s">
        <v>17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42.75" customHeight="1">
      <c r="A28" s="6"/>
      <c r="B28" s="33" t="s">
        <v>18</v>
      </c>
      <c r="C28" s="3"/>
      <c r="D28" s="3"/>
      <c r="E28" s="3"/>
      <c r="F28" s="3"/>
      <c r="G28" s="3"/>
      <c r="H28" s="3"/>
      <c r="I28" s="3"/>
      <c r="J28" s="3"/>
      <c r="K28" s="34"/>
      <c r="L28" s="1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32.75" customHeight="1">
      <c r="A29" s="6"/>
      <c r="B29" s="35" t="s">
        <v>19</v>
      </c>
      <c r="C29" s="3"/>
      <c r="D29" s="3"/>
      <c r="E29" s="3"/>
      <c r="F29" s="3"/>
      <c r="G29" s="3"/>
      <c r="H29" s="3"/>
      <c r="I29" s="3"/>
      <c r="J29" s="3"/>
      <c r="K29" s="34"/>
      <c r="L29" s="3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5.75" customHeight="1">
      <c r="A30" s="6"/>
      <c r="B30" s="37" t="s">
        <v>20</v>
      </c>
      <c r="C30" s="3"/>
      <c r="D30" s="3"/>
      <c r="E30" s="3"/>
      <c r="F30" s="3"/>
      <c r="G30" s="3"/>
      <c r="H30" s="3"/>
      <c r="I30" s="3"/>
      <c r="J30" s="3"/>
      <c r="K30" s="34"/>
      <c r="L30" s="38" t="s">
        <v>21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8.75" customHeight="1">
      <c r="A31" s="6"/>
      <c r="B31" s="37" t="s">
        <v>22</v>
      </c>
      <c r="C31" s="3"/>
      <c r="D31" s="3"/>
      <c r="E31" s="3"/>
      <c r="F31" s="3"/>
      <c r="G31" s="3"/>
      <c r="H31" s="3"/>
      <c r="I31" s="3"/>
      <c r="J31" s="3"/>
      <c r="K31" s="34"/>
      <c r="L31" s="38" t="s">
        <v>23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48.0" customHeight="1">
      <c r="A32" s="6"/>
      <c r="B32" s="39" t="s">
        <v>24</v>
      </c>
      <c r="C32" s="3"/>
      <c r="D32" s="3"/>
      <c r="E32" s="3"/>
      <c r="F32" s="3"/>
      <c r="G32" s="3"/>
      <c r="H32" s="3"/>
      <c r="I32" s="3"/>
      <c r="J32" s="3"/>
      <c r="K32" s="34"/>
      <c r="L32" s="38" t="s">
        <v>25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43.5" customHeight="1">
      <c r="A33" s="6"/>
      <c r="B33" s="35" t="s">
        <v>26</v>
      </c>
      <c r="C33" s="3"/>
      <c r="D33" s="3"/>
      <c r="E33" s="3"/>
      <c r="F33" s="3"/>
      <c r="G33" s="3"/>
      <c r="H33" s="3"/>
      <c r="I33" s="3"/>
      <c r="J33" s="3"/>
      <c r="K33" s="34"/>
      <c r="L33" s="38" t="s">
        <v>27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39.0" customHeight="1">
      <c r="A34" s="6"/>
      <c r="B34" s="21" t="s">
        <v>28</v>
      </c>
      <c r="C34" s="22"/>
      <c r="D34" s="22"/>
      <c r="E34" s="22"/>
      <c r="F34" s="22"/>
      <c r="G34" s="22"/>
      <c r="H34" s="22"/>
      <c r="I34" s="22"/>
      <c r="J34" s="22"/>
      <c r="K34" s="23"/>
      <c r="L34" s="40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2.0" customHeight="1">
      <c r="A35" s="6"/>
      <c r="B35" s="41" t="s">
        <v>29</v>
      </c>
      <c r="C35" s="42"/>
      <c r="D35" s="42"/>
      <c r="E35" s="42"/>
      <c r="F35" s="42"/>
      <c r="G35" s="42"/>
      <c r="H35" s="42"/>
      <c r="I35" s="42"/>
      <c r="J35" s="42"/>
      <c r="K35" s="43"/>
      <c r="L35" s="40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44.25" customHeight="1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4"/>
      <c r="L36" s="38" t="s">
        <v>30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ht="15.75" customHeight="1">
      <c r="A505" s="6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6"/>
      <c r="M505" s="44"/>
      <c r="N505" s="44"/>
      <c r="O505" s="44"/>
      <c r="P505" s="44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ht="15.75" customHeight="1">
      <c r="A506" s="6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6"/>
      <c r="M506" s="44"/>
      <c r="N506" s="44"/>
      <c r="O506" s="44"/>
      <c r="P506" s="44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ht="15.75" customHeight="1">
      <c r="A507" s="6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6"/>
      <c r="M507" s="44"/>
      <c r="N507" s="44"/>
      <c r="O507" s="44"/>
      <c r="P507" s="44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ht="15.75" customHeight="1">
      <c r="A508" s="6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6"/>
      <c r="M508" s="44"/>
      <c r="N508" s="44"/>
      <c r="O508" s="44"/>
      <c r="P508" s="44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ht="15.75" customHeight="1">
      <c r="A509" s="6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6"/>
      <c r="M509" s="44"/>
      <c r="N509" s="44"/>
      <c r="O509" s="44"/>
      <c r="P509" s="44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ht="15.75" customHeight="1">
      <c r="A510" s="6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6"/>
      <c r="M510" s="44"/>
      <c r="N510" s="44"/>
      <c r="O510" s="44"/>
      <c r="P510" s="44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ht="15.75" customHeight="1">
      <c r="A511" s="6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6"/>
      <c r="M511" s="44"/>
      <c r="N511" s="44"/>
      <c r="O511" s="44"/>
      <c r="P511" s="44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ht="15.75" customHeight="1">
      <c r="A512" s="6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6"/>
      <c r="M512" s="44"/>
      <c r="N512" s="44"/>
      <c r="O512" s="44"/>
      <c r="P512" s="44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ht="15.75" customHeight="1">
      <c r="A513" s="6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6"/>
      <c r="M513" s="44"/>
      <c r="N513" s="44"/>
      <c r="O513" s="44"/>
      <c r="P513" s="44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ht="15.75" customHeight="1">
      <c r="A514" s="6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6"/>
      <c r="M514" s="44"/>
      <c r="N514" s="44"/>
      <c r="O514" s="44"/>
      <c r="P514" s="44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ht="15.75" customHeight="1">
      <c r="A515" s="6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6"/>
      <c r="M515" s="44"/>
      <c r="N515" s="44"/>
      <c r="O515" s="44"/>
      <c r="P515" s="44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ht="15.75" customHeight="1">
      <c r="A516" s="6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6"/>
      <c r="M516" s="44"/>
      <c r="N516" s="44"/>
      <c r="O516" s="44"/>
      <c r="P516" s="44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ht="15.75" customHeight="1">
      <c r="A517" s="6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6"/>
      <c r="M517" s="44"/>
      <c r="N517" s="44"/>
      <c r="O517" s="44"/>
      <c r="P517" s="44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ht="15.75" customHeight="1">
      <c r="A518" s="6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6"/>
      <c r="M518" s="44"/>
      <c r="N518" s="44"/>
      <c r="O518" s="44"/>
      <c r="P518" s="44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ht="15.75" customHeight="1">
      <c r="A519" s="6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6"/>
      <c r="M519" s="44"/>
      <c r="N519" s="44"/>
      <c r="O519" s="44"/>
      <c r="P519" s="44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ht="15.75" customHeight="1">
      <c r="A520" s="6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6"/>
      <c r="M520" s="44"/>
      <c r="N520" s="44"/>
      <c r="O520" s="44"/>
      <c r="P520" s="44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ht="15.75" customHeight="1">
      <c r="A521" s="6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6"/>
      <c r="M521" s="44"/>
      <c r="N521" s="44"/>
      <c r="O521" s="44"/>
      <c r="P521" s="44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ht="15.75" customHeight="1">
      <c r="A522" s="6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6"/>
      <c r="M522" s="44"/>
      <c r="N522" s="44"/>
      <c r="O522" s="44"/>
      <c r="P522" s="44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ht="15.75" customHeight="1">
      <c r="A523" s="6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6"/>
      <c r="M523" s="44"/>
      <c r="N523" s="44"/>
      <c r="O523" s="44"/>
      <c r="P523" s="44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ht="15.75" customHeight="1">
      <c r="A524" s="6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6"/>
      <c r="M524" s="44"/>
      <c r="N524" s="44"/>
      <c r="O524" s="44"/>
      <c r="P524" s="44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ht="15.75" customHeight="1">
      <c r="A525" s="6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6"/>
      <c r="M525" s="44"/>
      <c r="N525" s="44"/>
      <c r="O525" s="44"/>
      <c r="P525" s="44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ht="15.75" customHeight="1">
      <c r="A526" s="6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6"/>
      <c r="M526" s="44"/>
      <c r="N526" s="44"/>
      <c r="O526" s="44"/>
      <c r="P526" s="44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ht="15.75" customHeight="1">
      <c r="A527" s="6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6"/>
      <c r="M527" s="44"/>
      <c r="N527" s="44"/>
      <c r="O527" s="44"/>
      <c r="P527" s="44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ht="15.75" customHeight="1">
      <c r="A528" s="6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6"/>
      <c r="M528" s="44"/>
      <c r="N528" s="44"/>
      <c r="O528" s="44"/>
      <c r="P528" s="44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ht="15.75" customHeight="1">
      <c r="A529" s="6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6"/>
      <c r="M529" s="44"/>
      <c r="N529" s="44"/>
      <c r="O529" s="44"/>
      <c r="P529" s="44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ht="15.75" customHeight="1">
      <c r="A530" s="6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6"/>
      <c r="M530" s="44"/>
      <c r="N530" s="44"/>
      <c r="O530" s="44"/>
      <c r="P530" s="44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ht="15.75" customHeight="1">
      <c r="A531" s="6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6"/>
      <c r="M531" s="44"/>
      <c r="N531" s="44"/>
      <c r="O531" s="44"/>
      <c r="P531" s="44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ht="15.75" customHeight="1">
      <c r="A532" s="6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6"/>
      <c r="M532" s="44"/>
      <c r="N532" s="44"/>
      <c r="O532" s="44"/>
      <c r="P532" s="44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ht="15.75" customHeight="1">
      <c r="A533" s="6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6"/>
      <c r="M533" s="44"/>
      <c r="N533" s="44"/>
      <c r="O533" s="44"/>
      <c r="P533" s="44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ht="15.75" customHeight="1">
      <c r="A534" s="6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6"/>
      <c r="M534" s="44"/>
      <c r="N534" s="44"/>
      <c r="O534" s="44"/>
      <c r="P534" s="44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ht="15.75" customHeight="1">
      <c r="A535" s="6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6"/>
      <c r="M535" s="44"/>
      <c r="N535" s="44"/>
      <c r="O535" s="44"/>
      <c r="P535" s="44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ht="15.75" customHeight="1">
      <c r="A536" s="6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6"/>
      <c r="M536" s="44"/>
      <c r="N536" s="44"/>
      <c r="O536" s="44"/>
      <c r="P536" s="44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ht="15.75" customHeight="1">
      <c r="A537" s="6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6"/>
      <c r="M537" s="44"/>
      <c r="N537" s="44"/>
      <c r="O537" s="44"/>
      <c r="P537" s="44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ht="15.75" customHeight="1">
      <c r="A538" s="6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6"/>
      <c r="M538" s="44"/>
      <c r="N538" s="44"/>
      <c r="O538" s="44"/>
      <c r="P538" s="44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ht="15.75" customHeight="1">
      <c r="A539" s="6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6"/>
      <c r="M539" s="44"/>
      <c r="N539" s="44"/>
      <c r="O539" s="44"/>
      <c r="P539" s="44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ht="15.75" customHeight="1">
      <c r="A540" s="6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6"/>
      <c r="M540" s="44"/>
      <c r="N540" s="44"/>
      <c r="O540" s="44"/>
      <c r="P540" s="44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ht="15.75" customHeight="1">
      <c r="A541" s="6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6"/>
      <c r="M541" s="44"/>
      <c r="N541" s="44"/>
      <c r="O541" s="44"/>
      <c r="P541" s="44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ht="15.75" customHeight="1">
      <c r="A542" s="6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6"/>
      <c r="M542" s="44"/>
      <c r="N542" s="44"/>
      <c r="O542" s="44"/>
      <c r="P542" s="44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ht="15.75" customHeight="1">
      <c r="A543" s="6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6"/>
      <c r="M543" s="44"/>
      <c r="N543" s="44"/>
      <c r="O543" s="44"/>
      <c r="P543" s="44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ht="15.75" customHeight="1">
      <c r="A544" s="6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6"/>
      <c r="M544" s="44"/>
      <c r="N544" s="44"/>
      <c r="O544" s="44"/>
      <c r="P544" s="44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ht="15.75" customHeight="1">
      <c r="A545" s="6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6"/>
      <c r="M545" s="44"/>
      <c r="N545" s="44"/>
      <c r="O545" s="44"/>
      <c r="P545" s="44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ht="15.75" customHeight="1">
      <c r="A546" s="6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6"/>
      <c r="M546" s="44"/>
      <c r="N546" s="44"/>
      <c r="O546" s="44"/>
      <c r="P546" s="44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ht="15.75" customHeight="1">
      <c r="A547" s="6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6"/>
      <c r="M547" s="44"/>
      <c r="N547" s="44"/>
      <c r="O547" s="44"/>
      <c r="P547" s="44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ht="15.75" customHeight="1">
      <c r="A548" s="6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6"/>
      <c r="M548" s="44"/>
      <c r="N548" s="44"/>
      <c r="O548" s="44"/>
      <c r="P548" s="44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ht="15.75" customHeight="1">
      <c r="A549" s="6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6"/>
      <c r="M549" s="44"/>
      <c r="N549" s="44"/>
      <c r="O549" s="44"/>
      <c r="P549" s="44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ht="15.75" customHeight="1">
      <c r="A550" s="6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6"/>
      <c r="M550" s="44"/>
      <c r="N550" s="44"/>
      <c r="O550" s="44"/>
      <c r="P550" s="44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ht="15.75" customHeight="1">
      <c r="A551" s="6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6"/>
      <c r="M551" s="44"/>
      <c r="N551" s="44"/>
      <c r="O551" s="44"/>
      <c r="P551" s="44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ht="15.75" customHeight="1">
      <c r="A552" s="6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6"/>
      <c r="M552" s="44"/>
      <c r="N552" s="44"/>
      <c r="O552" s="44"/>
      <c r="P552" s="44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ht="15.75" customHeight="1">
      <c r="A553" s="6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6"/>
      <c r="M553" s="44"/>
      <c r="N553" s="44"/>
      <c r="O553" s="44"/>
      <c r="P553" s="44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ht="15.75" customHeight="1">
      <c r="A554" s="6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6"/>
      <c r="M554" s="44"/>
      <c r="N554" s="44"/>
      <c r="O554" s="44"/>
      <c r="P554" s="44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ht="15.75" customHeight="1">
      <c r="A555" s="6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6"/>
      <c r="M555" s="44"/>
      <c r="N555" s="44"/>
      <c r="O555" s="44"/>
      <c r="P555" s="44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ht="15.75" customHeight="1">
      <c r="A556" s="6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6"/>
      <c r="M556" s="44"/>
      <c r="N556" s="44"/>
      <c r="O556" s="44"/>
      <c r="P556" s="44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ht="15.75" customHeight="1">
      <c r="A557" s="6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6"/>
      <c r="M557" s="44"/>
      <c r="N557" s="44"/>
      <c r="O557" s="44"/>
      <c r="P557" s="44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ht="15.75" customHeight="1">
      <c r="A558" s="6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6"/>
      <c r="M558" s="44"/>
      <c r="N558" s="44"/>
      <c r="O558" s="44"/>
      <c r="P558" s="44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ht="15.75" customHeight="1">
      <c r="A559" s="6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6"/>
      <c r="M559" s="44"/>
      <c r="N559" s="44"/>
      <c r="O559" s="44"/>
      <c r="P559" s="44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ht="15.75" customHeight="1">
      <c r="A560" s="6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6"/>
      <c r="M560" s="44"/>
      <c r="N560" s="44"/>
      <c r="O560" s="44"/>
      <c r="P560" s="44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ht="15.75" customHeight="1">
      <c r="A561" s="6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6"/>
      <c r="M561" s="44"/>
      <c r="N561" s="44"/>
      <c r="O561" s="44"/>
      <c r="P561" s="44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ht="15.75" customHeight="1">
      <c r="A562" s="6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6"/>
      <c r="M562" s="44"/>
      <c r="N562" s="44"/>
      <c r="O562" s="44"/>
      <c r="P562" s="44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ht="15.75" customHeight="1">
      <c r="A563" s="6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6"/>
      <c r="M563" s="44"/>
      <c r="N563" s="44"/>
      <c r="O563" s="44"/>
      <c r="P563" s="44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ht="15.75" customHeight="1">
      <c r="A564" s="6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6"/>
      <c r="M564" s="44"/>
      <c r="N564" s="44"/>
      <c r="O564" s="44"/>
      <c r="P564" s="44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ht="15.75" customHeight="1">
      <c r="A565" s="6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6"/>
      <c r="M565" s="44"/>
      <c r="N565" s="44"/>
      <c r="O565" s="44"/>
      <c r="P565" s="44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ht="15.75" customHeight="1">
      <c r="A566" s="6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6"/>
      <c r="M566" s="44"/>
      <c r="N566" s="44"/>
      <c r="O566" s="44"/>
      <c r="P566" s="44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ht="15.75" customHeight="1">
      <c r="A567" s="6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6"/>
      <c r="M567" s="44"/>
      <c r="N567" s="44"/>
      <c r="O567" s="44"/>
      <c r="P567" s="44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ht="15.75" customHeight="1">
      <c r="A568" s="6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6"/>
      <c r="M568" s="44"/>
      <c r="N568" s="44"/>
      <c r="O568" s="44"/>
      <c r="P568" s="44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ht="15.75" customHeight="1">
      <c r="A569" s="6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6"/>
      <c r="M569" s="44"/>
      <c r="N569" s="44"/>
      <c r="O569" s="44"/>
      <c r="P569" s="44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ht="15.75" customHeight="1">
      <c r="A570" s="6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6"/>
      <c r="M570" s="44"/>
      <c r="N570" s="44"/>
      <c r="O570" s="44"/>
      <c r="P570" s="44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ht="15.75" customHeight="1">
      <c r="A571" s="6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6"/>
      <c r="M571" s="44"/>
      <c r="N571" s="44"/>
      <c r="O571" s="44"/>
      <c r="P571" s="44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ht="15.75" customHeight="1">
      <c r="A572" s="6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6"/>
      <c r="M572" s="44"/>
      <c r="N572" s="44"/>
      <c r="O572" s="44"/>
      <c r="P572" s="44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ht="15.75" customHeight="1">
      <c r="A573" s="6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6"/>
      <c r="M573" s="44"/>
      <c r="N573" s="44"/>
      <c r="O573" s="44"/>
      <c r="P573" s="44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ht="15.75" customHeight="1">
      <c r="A574" s="6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6"/>
      <c r="M574" s="44"/>
      <c r="N574" s="44"/>
      <c r="O574" s="44"/>
      <c r="P574" s="44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ht="15.75" customHeight="1">
      <c r="A575" s="6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6"/>
      <c r="M575" s="44"/>
      <c r="N575" s="44"/>
      <c r="O575" s="44"/>
      <c r="P575" s="44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ht="15.75" customHeight="1">
      <c r="A576" s="6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6"/>
      <c r="M576" s="44"/>
      <c r="N576" s="44"/>
      <c r="O576" s="44"/>
      <c r="P576" s="44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ht="15.75" customHeight="1">
      <c r="A577" s="6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6"/>
      <c r="M577" s="44"/>
      <c r="N577" s="44"/>
      <c r="O577" s="44"/>
      <c r="P577" s="44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ht="15.75" customHeight="1">
      <c r="A578" s="6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6"/>
      <c r="M578" s="44"/>
      <c r="N578" s="44"/>
      <c r="O578" s="44"/>
      <c r="P578" s="44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ht="15.75" customHeight="1">
      <c r="A579" s="6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6"/>
      <c r="M579" s="44"/>
      <c r="N579" s="44"/>
      <c r="O579" s="44"/>
      <c r="P579" s="44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ht="15.75" customHeight="1">
      <c r="A580" s="6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6"/>
      <c r="M580" s="44"/>
      <c r="N580" s="44"/>
      <c r="O580" s="44"/>
      <c r="P580" s="44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ht="15.75" customHeight="1">
      <c r="A581" s="6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6"/>
      <c r="M581" s="44"/>
      <c r="N581" s="44"/>
      <c r="O581" s="44"/>
      <c r="P581" s="44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ht="15.75" customHeight="1">
      <c r="A582" s="6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6"/>
      <c r="M582" s="44"/>
      <c r="N582" s="44"/>
      <c r="O582" s="44"/>
      <c r="P582" s="44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ht="15.75" customHeight="1">
      <c r="A583" s="6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6"/>
      <c r="M583" s="44"/>
      <c r="N583" s="44"/>
      <c r="O583" s="44"/>
      <c r="P583" s="44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ht="15.75" customHeight="1">
      <c r="A584" s="6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6"/>
      <c r="M584" s="44"/>
      <c r="N584" s="44"/>
      <c r="O584" s="44"/>
      <c r="P584" s="44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ht="15.75" customHeight="1">
      <c r="A585" s="6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6"/>
      <c r="M585" s="44"/>
      <c r="N585" s="44"/>
      <c r="O585" s="44"/>
      <c r="P585" s="44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ht="15.75" customHeight="1">
      <c r="A586" s="6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6"/>
      <c r="M586" s="44"/>
      <c r="N586" s="44"/>
      <c r="O586" s="44"/>
      <c r="P586" s="44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ht="15.75" customHeight="1">
      <c r="A587" s="6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6"/>
      <c r="M587" s="44"/>
      <c r="N587" s="44"/>
      <c r="O587" s="44"/>
      <c r="P587" s="44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ht="15.75" customHeight="1">
      <c r="A588" s="6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6"/>
      <c r="M588" s="44"/>
      <c r="N588" s="44"/>
      <c r="O588" s="44"/>
      <c r="P588" s="44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ht="15.75" customHeight="1">
      <c r="A589" s="6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6"/>
      <c r="M589" s="44"/>
      <c r="N589" s="44"/>
      <c r="O589" s="44"/>
      <c r="P589" s="44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ht="15.75" customHeight="1">
      <c r="A590" s="6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6"/>
      <c r="M590" s="44"/>
      <c r="N590" s="44"/>
      <c r="O590" s="44"/>
      <c r="P590" s="44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ht="15.75" customHeight="1">
      <c r="A591" s="6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6"/>
      <c r="M591" s="44"/>
      <c r="N591" s="44"/>
      <c r="O591" s="44"/>
      <c r="P591" s="44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ht="15.75" customHeight="1">
      <c r="A592" s="6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6"/>
      <c r="M592" s="44"/>
      <c r="N592" s="44"/>
      <c r="O592" s="44"/>
      <c r="P592" s="44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ht="15.75" customHeight="1">
      <c r="A593" s="6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6"/>
      <c r="M593" s="44"/>
      <c r="N593" s="44"/>
      <c r="O593" s="44"/>
      <c r="P593" s="44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ht="15.75" customHeight="1">
      <c r="A594" s="6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6"/>
      <c r="M594" s="44"/>
      <c r="N594" s="44"/>
      <c r="O594" s="44"/>
      <c r="P594" s="44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ht="15.75" customHeight="1">
      <c r="A595" s="6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6"/>
      <c r="M595" s="44"/>
      <c r="N595" s="44"/>
      <c r="O595" s="44"/>
      <c r="P595" s="44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ht="15.75" customHeight="1">
      <c r="A596" s="6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6"/>
      <c r="M596" s="44"/>
      <c r="N596" s="44"/>
      <c r="O596" s="44"/>
      <c r="P596" s="44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ht="15.75" customHeight="1">
      <c r="A597" s="6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6"/>
      <c r="M597" s="44"/>
      <c r="N597" s="44"/>
      <c r="O597" s="44"/>
      <c r="P597" s="44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ht="15.75" customHeight="1">
      <c r="A598" s="6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6"/>
      <c r="M598" s="44"/>
      <c r="N598" s="44"/>
      <c r="O598" s="44"/>
      <c r="P598" s="44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ht="15.75" customHeight="1">
      <c r="A599" s="6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6"/>
      <c r="M599" s="44"/>
      <c r="N599" s="44"/>
      <c r="O599" s="44"/>
      <c r="P599" s="44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ht="15.75" customHeight="1">
      <c r="A600" s="6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6"/>
      <c r="M600" s="44"/>
      <c r="N600" s="44"/>
      <c r="O600" s="44"/>
      <c r="P600" s="44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ht="15.75" customHeight="1">
      <c r="A601" s="6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6"/>
      <c r="M601" s="44"/>
      <c r="N601" s="44"/>
      <c r="O601" s="44"/>
      <c r="P601" s="44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ht="15.75" customHeight="1">
      <c r="A602" s="6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6"/>
      <c r="M602" s="44"/>
      <c r="N602" s="44"/>
      <c r="O602" s="44"/>
      <c r="P602" s="44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ht="15.75" customHeight="1">
      <c r="A603" s="6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6"/>
      <c r="M603" s="44"/>
      <c r="N603" s="44"/>
      <c r="O603" s="44"/>
      <c r="P603" s="44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ht="15.75" customHeight="1">
      <c r="A604" s="6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6"/>
      <c r="M604" s="44"/>
      <c r="N604" s="44"/>
      <c r="O604" s="44"/>
      <c r="P604" s="44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ht="15.75" customHeight="1">
      <c r="A605" s="6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6"/>
      <c r="M605" s="44"/>
      <c r="N605" s="44"/>
      <c r="O605" s="44"/>
      <c r="P605" s="44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ht="15.75" customHeight="1">
      <c r="A606" s="6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6"/>
      <c r="M606" s="44"/>
      <c r="N606" s="44"/>
      <c r="O606" s="44"/>
      <c r="P606" s="44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ht="15.75" customHeight="1">
      <c r="A607" s="6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6"/>
      <c r="M607" s="44"/>
      <c r="N607" s="44"/>
      <c r="O607" s="44"/>
      <c r="P607" s="44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ht="15.75" customHeight="1">
      <c r="A608" s="6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6"/>
      <c r="M608" s="44"/>
      <c r="N608" s="44"/>
      <c r="O608" s="44"/>
      <c r="P608" s="44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ht="15.75" customHeight="1">
      <c r="A609" s="6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6"/>
      <c r="M609" s="44"/>
      <c r="N609" s="44"/>
      <c r="O609" s="44"/>
      <c r="P609" s="44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ht="15.75" customHeight="1">
      <c r="A610" s="6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6"/>
      <c r="M610" s="44"/>
      <c r="N610" s="44"/>
      <c r="O610" s="44"/>
      <c r="P610" s="44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ht="15.75" customHeight="1">
      <c r="A611" s="6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6"/>
      <c r="M611" s="44"/>
      <c r="N611" s="44"/>
      <c r="O611" s="44"/>
      <c r="P611" s="44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ht="15.75" customHeight="1">
      <c r="A612" s="6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6"/>
      <c r="M612" s="44"/>
      <c r="N612" s="44"/>
      <c r="O612" s="44"/>
      <c r="P612" s="44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ht="15.75" customHeight="1">
      <c r="A613" s="6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6"/>
      <c r="M613" s="44"/>
      <c r="N613" s="44"/>
      <c r="O613" s="44"/>
      <c r="P613" s="44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ht="15.75" customHeight="1">
      <c r="A614" s="6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6"/>
      <c r="M614" s="44"/>
      <c r="N614" s="44"/>
      <c r="O614" s="44"/>
      <c r="P614" s="44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ht="15.75" customHeight="1">
      <c r="A615" s="6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6"/>
      <c r="M615" s="44"/>
      <c r="N615" s="44"/>
      <c r="O615" s="44"/>
      <c r="P615" s="44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ht="15.75" customHeight="1">
      <c r="A616" s="6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6"/>
      <c r="M616" s="44"/>
      <c r="N616" s="44"/>
      <c r="O616" s="44"/>
      <c r="P616" s="44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ht="15.75" customHeight="1">
      <c r="A617" s="6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6"/>
      <c r="M617" s="44"/>
      <c r="N617" s="44"/>
      <c r="O617" s="44"/>
      <c r="P617" s="44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ht="15.75" customHeight="1">
      <c r="A618" s="6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6"/>
      <c r="M618" s="44"/>
      <c r="N618" s="44"/>
      <c r="O618" s="44"/>
      <c r="P618" s="44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ht="15.75" customHeight="1">
      <c r="A619" s="6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6"/>
      <c r="M619" s="44"/>
      <c r="N619" s="44"/>
      <c r="O619" s="44"/>
      <c r="P619" s="44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ht="15.75" customHeight="1">
      <c r="A620" s="6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6"/>
      <c r="M620" s="44"/>
      <c r="N620" s="44"/>
      <c r="O620" s="44"/>
      <c r="P620" s="44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ht="15.75" customHeight="1">
      <c r="A621" s="6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6"/>
      <c r="M621" s="44"/>
      <c r="N621" s="44"/>
      <c r="O621" s="44"/>
      <c r="P621" s="44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ht="15.75" customHeight="1">
      <c r="A622" s="6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6"/>
      <c r="M622" s="44"/>
      <c r="N622" s="44"/>
      <c r="O622" s="44"/>
      <c r="P622" s="44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ht="15.75" customHeight="1">
      <c r="A623" s="6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6"/>
      <c r="M623" s="44"/>
      <c r="N623" s="44"/>
      <c r="O623" s="44"/>
      <c r="P623" s="44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ht="15.75" customHeight="1">
      <c r="A624" s="6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6"/>
      <c r="M624" s="44"/>
      <c r="N624" s="44"/>
      <c r="O624" s="44"/>
      <c r="P624" s="44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ht="15.75" customHeight="1">
      <c r="A625" s="6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6"/>
      <c r="M625" s="44"/>
      <c r="N625" s="44"/>
      <c r="O625" s="44"/>
      <c r="P625" s="44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ht="15.75" customHeight="1">
      <c r="A626" s="6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6"/>
      <c r="M626" s="44"/>
      <c r="N626" s="44"/>
      <c r="O626" s="44"/>
      <c r="P626" s="44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ht="15.75" customHeight="1">
      <c r="A627" s="6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6"/>
      <c r="M627" s="44"/>
      <c r="N627" s="44"/>
      <c r="O627" s="44"/>
      <c r="P627" s="44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ht="15.75" customHeight="1">
      <c r="A628" s="6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6"/>
      <c r="M628" s="44"/>
      <c r="N628" s="44"/>
      <c r="O628" s="44"/>
      <c r="P628" s="44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ht="15.75" customHeight="1">
      <c r="A629" s="6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6"/>
      <c r="M629" s="44"/>
      <c r="N629" s="44"/>
      <c r="O629" s="44"/>
      <c r="P629" s="44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ht="15.75" customHeight="1">
      <c r="A630" s="6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6"/>
      <c r="M630" s="44"/>
      <c r="N630" s="44"/>
      <c r="O630" s="44"/>
      <c r="P630" s="44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ht="15.75" customHeight="1">
      <c r="A631" s="6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6"/>
      <c r="M631" s="44"/>
      <c r="N631" s="44"/>
      <c r="O631" s="44"/>
      <c r="P631" s="44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ht="15.75" customHeight="1">
      <c r="A632" s="6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6"/>
      <c r="M632" s="44"/>
      <c r="N632" s="44"/>
      <c r="O632" s="44"/>
      <c r="P632" s="44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ht="15.75" customHeight="1">
      <c r="A633" s="6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6"/>
      <c r="M633" s="44"/>
      <c r="N633" s="44"/>
      <c r="O633" s="44"/>
      <c r="P633" s="44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ht="15.75" customHeight="1">
      <c r="A634" s="6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6"/>
      <c r="M634" s="44"/>
      <c r="N634" s="44"/>
      <c r="O634" s="44"/>
      <c r="P634" s="44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ht="15.75" customHeight="1">
      <c r="A635" s="6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6"/>
      <c r="M635" s="44"/>
      <c r="N635" s="44"/>
      <c r="O635" s="44"/>
      <c r="P635" s="44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ht="15.75" customHeight="1">
      <c r="A636" s="6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6"/>
      <c r="M636" s="44"/>
      <c r="N636" s="44"/>
      <c r="O636" s="44"/>
      <c r="P636" s="44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ht="15.75" customHeight="1">
      <c r="A637" s="6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6"/>
      <c r="M637" s="44"/>
      <c r="N637" s="44"/>
      <c r="O637" s="44"/>
      <c r="P637" s="44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ht="15.75" customHeight="1">
      <c r="A638" s="6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6"/>
      <c r="M638" s="44"/>
      <c r="N638" s="44"/>
      <c r="O638" s="44"/>
      <c r="P638" s="44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ht="15.75" customHeight="1">
      <c r="A639" s="6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6"/>
      <c r="M639" s="44"/>
      <c r="N639" s="44"/>
      <c r="O639" s="44"/>
      <c r="P639" s="44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ht="15.75" customHeight="1">
      <c r="A640" s="6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6"/>
      <c r="M640" s="44"/>
      <c r="N640" s="44"/>
      <c r="O640" s="44"/>
      <c r="P640" s="44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ht="15.75" customHeight="1">
      <c r="A641" s="6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6"/>
      <c r="M641" s="44"/>
      <c r="N641" s="44"/>
      <c r="O641" s="44"/>
      <c r="P641" s="44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ht="15.75" customHeight="1">
      <c r="A642" s="6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6"/>
      <c r="M642" s="44"/>
      <c r="N642" s="44"/>
      <c r="O642" s="44"/>
      <c r="P642" s="44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ht="15.75" customHeight="1">
      <c r="A643" s="6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6"/>
      <c r="M643" s="44"/>
      <c r="N643" s="44"/>
      <c r="O643" s="44"/>
      <c r="P643" s="44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ht="15.75" customHeight="1">
      <c r="A644" s="6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6"/>
      <c r="M644" s="44"/>
      <c r="N644" s="44"/>
      <c r="O644" s="44"/>
      <c r="P644" s="44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ht="15.75" customHeight="1">
      <c r="A645" s="6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6"/>
      <c r="M645" s="44"/>
      <c r="N645" s="44"/>
      <c r="O645" s="44"/>
      <c r="P645" s="44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ht="15.75" customHeight="1">
      <c r="A646" s="6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6"/>
      <c r="M646" s="44"/>
      <c r="N646" s="44"/>
      <c r="O646" s="44"/>
      <c r="P646" s="44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ht="15.75" customHeight="1">
      <c r="A647" s="6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6"/>
      <c r="M647" s="44"/>
      <c r="N647" s="44"/>
      <c r="O647" s="44"/>
      <c r="P647" s="44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ht="15.75" customHeight="1">
      <c r="A648" s="6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6"/>
      <c r="M648" s="44"/>
      <c r="N648" s="44"/>
      <c r="O648" s="44"/>
      <c r="P648" s="44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ht="15.75" customHeight="1">
      <c r="A649" s="6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6"/>
      <c r="M649" s="44"/>
      <c r="N649" s="44"/>
      <c r="O649" s="44"/>
      <c r="P649" s="44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ht="15.75" customHeight="1">
      <c r="A650" s="6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6"/>
      <c r="M650" s="44"/>
      <c r="N650" s="44"/>
      <c r="O650" s="44"/>
      <c r="P650" s="44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ht="15.75" customHeight="1">
      <c r="A651" s="6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6"/>
      <c r="M651" s="44"/>
      <c r="N651" s="44"/>
      <c r="O651" s="44"/>
      <c r="P651" s="44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ht="15.75" customHeight="1">
      <c r="A652" s="6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6"/>
      <c r="M652" s="44"/>
      <c r="N652" s="44"/>
      <c r="O652" s="44"/>
      <c r="P652" s="44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ht="15.75" customHeight="1">
      <c r="A653" s="6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6"/>
      <c r="M653" s="44"/>
      <c r="N653" s="44"/>
      <c r="O653" s="44"/>
      <c r="P653" s="44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ht="15.75" customHeight="1">
      <c r="A654" s="6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6"/>
      <c r="M654" s="44"/>
      <c r="N654" s="44"/>
      <c r="O654" s="44"/>
      <c r="P654" s="44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ht="15.75" customHeight="1">
      <c r="A655" s="6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6"/>
      <c r="M655" s="44"/>
      <c r="N655" s="44"/>
      <c r="O655" s="44"/>
      <c r="P655" s="44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ht="15.75" customHeight="1">
      <c r="A656" s="6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6"/>
      <c r="M656" s="44"/>
      <c r="N656" s="44"/>
      <c r="O656" s="44"/>
      <c r="P656" s="44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ht="15.75" customHeight="1">
      <c r="A657" s="6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6"/>
      <c r="M657" s="44"/>
      <c r="N657" s="44"/>
      <c r="O657" s="44"/>
      <c r="P657" s="44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ht="15.75" customHeight="1">
      <c r="A658" s="6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6"/>
      <c r="M658" s="44"/>
      <c r="N658" s="44"/>
      <c r="O658" s="44"/>
      <c r="P658" s="44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ht="15.75" customHeight="1">
      <c r="A659" s="6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6"/>
      <c r="M659" s="44"/>
      <c r="N659" s="44"/>
      <c r="O659" s="44"/>
      <c r="P659" s="44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ht="15.75" customHeight="1">
      <c r="A660" s="6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6"/>
      <c r="M660" s="44"/>
      <c r="N660" s="44"/>
      <c r="O660" s="44"/>
      <c r="P660" s="44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ht="15.75" customHeight="1">
      <c r="A661" s="6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6"/>
      <c r="M661" s="44"/>
      <c r="N661" s="44"/>
      <c r="O661" s="44"/>
      <c r="P661" s="44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ht="15.75" customHeight="1">
      <c r="A662" s="6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6"/>
      <c r="M662" s="44"/>
      <c r="N662" s="44"/>
      <c r="O662" s="44"/>
      <c r="P662" s="44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ht="15.75" customHeight="1">
      <c r="A663" s="6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6"/>
      <c r="M663" s="44"/>
      <c r="N663" s="44"/>
      <c r="O663" s="44"/>
      <c r="P663" s="44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ht="15.75" customHeight="1">
      <c r="A664" s="6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6"/>
      <c r="M664" s="44"/>
      <c r="N664" s="44"/>
      <c r="O664" s="44"/>
      <c r="P664" s="44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ht="15.75" customHeight="1">
      <c r="A665" s="6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6"/>
      <c r="M665" s="44"/>
      <c r="N665" s="44"/>
      <c r="O665" s="44"/>
      <c r="P665" s="44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ht="15.75" customHeight="1">
      <c r="A666" s="6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6"/>
      <c r="M666" s="44"/>
      <c r="N666" s="44"/>
      <c r="O666" s="44"/>
      <c r="P666" s="44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ht="15.75" customHeight="1">
      <c r="A667" s="6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6"/>
      <c r="M667" s="44"/>
      <c r="N667" s="44"/>
      <c r="O667" s="44"/>
      <c r="P667" s="44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ht="15.75" customHeight="1">
      <c r="A668" s="6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6"/>
      <c r="M668" s="44"/>
      <c r="N668" s="44"/>
      <c r="O668" s="44"/>
      <c r="P668" s="44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ht="15.75" customHeight="1">
      <c r="A669" s="6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6"/>
      <c r="M669" s="44"/>
      <c r="N669" s="44"/>
      <c r="O669" s="44"/>
      <c r="P669" s="44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ht="15.75" customHeight="1">
      <c r="A670" s="6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6"/>
      <c r="M670" s="44"/>
      <c r="N670" s="44"/>
      <c r="O670" s="44"/>
      <c r="P670" s="44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ht="15.75" customHeight="1">
      <c r="A671" s="6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6"/>
      <c r="M671" s="44"/>
      <c r="N671" s="44"/>
      <c r="O671" s="44"/>
      <c r="P671" s="44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ht="15.75" customHeight="1">
      <c r="A672" s="6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6"/>
      <c r="M672" s="44"/>
      <c r="N672" s="44"/>
      <c r="O672" s="44"/>
      <c r="P672" s="44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ht="15.75" customHeight="1">
      <c r="A673" s="6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6"/>
      <c r="M673" s="44"/>
      <c r="N673" s="44"/>
      <c r="O673" s="44"/>
      <c r="P673" s="44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ht="15.75" customHeight="1">
      <c r="A674" s="6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6"/>
      <c r="M674" s="44"/>
      <c r="N674" s="44"/>
      <c r="O674" s="44"/>
      <c r="P674" s="44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ht="15.75" customHeight="1">
      <c r="A675" s="6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6"/>
      <c r="M675" s="44"/>
      <c r="N675" s="44"/>
      <c r="O675" s="44"/>
      <c r="P675" s="44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ht="15.75" customHeight="1">
      <c r="A676" s="6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6"/>
      <c r="M676" s="44"/>
      <c r="N676" s="44"/>
      <c r="O676" s="44"/>
      <c r="P676" s="44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ht="15.75" customHeight="1">
      <c r="A677" s="6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6"/>
      <c r="M677" s="44"/>
      <c r="N677" s="44"/>
      <c r="O677" s="44"/>
      <c r="P677" s="44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ht="15.75" customHeight="1">
      <c r="A678" s="6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6"/>
      <c r="M678" s="44"/>
      <c r="N678" s="44"/>
      <c r="O678" s="44"/>
      <c r="P678" s="44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ht="15.75" customHeight="1">
      <c r="A679" s="6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6"/>
      <c r="M679" s="44"/>
      <c r="N679" s="44"/>
      <c r="O679" s="44"/>
      <c r="P679" s="44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ht="15.75" customHeight="1">
      <c r="A680" s="6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6"/>
      <c r="M680" s="44"/>
      <c r="N680" s="44"/>
      <c r="O680" s="44"/>
      <c r="P680" s="44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ht="15.75" customHeight="1">
      <c r="A681" s="6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6"/>
      <c r="M681" s="44"/>
      <c r="N681" s="44"/>
      <c r="O681" s="44"/>
      <c r="P681" s="44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ht="15.75" customHeight="1">
      <c r="A682" s="6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6"/>
      <c r="M682" s="44"/>
      <c r="N682" s="44"/>
      <c r="O682" s="44"/>
      <c r="P682" s="44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ht="15.75" customHeight="1">
      <c r="A683" s="6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6"/>
      <c r="M683" s="44"/>
      <c r="N683" s="44"/>
      <c r="O683" s="44"/>
      <c r="P683" s="44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ht="15.75" customHeight="1">
      <c r="A684" s="6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6"/>
      <c r="M684" s="44"/>
      <c r="N684" s="44"/>
      <c r="O684" s="44"/>
      <c r="P684" s="44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ht="15.75" customHeight="1">
      <c r="A685" s="6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6"/>
      <c r="M685" s="44"/>
      <c r="N685" s="44"/>
      <c r="O685" s="44"/>
      <c r="P685" s="44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ht="15.75" customHeight="1">
      <c r="A686" s="6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6"/>
      <c r="M686" s="44"/>
      <c r="N686" s="44"/>
      <c r="O686" s="44"/>
      <c r="P686" s="44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ht="15.75" customHeight="1">
      <c r="A687" s="6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6"/>
      <c r="M687" s="44"/>
      <c r="N687" s="44"/>
      <c r="O687" s="44"/>
      <c r="P687" s="44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ht="15.75" customHeight="1">
      <c r="A688" s="6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6"/>
      <c r="M688" s="44"/>
      <c r="N688" s="44"/>
      <c r="O688" s="44"/>
      <c r="P688" s="44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ht="15.75" customHeight="1">
      <c r="A689" s="6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6"/>
      <c r="M689" s="44"/>
      <c r="N689" s="44"/>
      <c r="O689" s="44"/>
      <c r="P689" s="44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ht="15.75" customHeight="1">
      <c r="A690" s="6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6"/>
      <c r="M690" s="44"/>
      <c r="N690" s="44"/>
      <c r="O690" s="44"/>
      <c r="P690" s="44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ht="15.75" customHeight="1">
      <c r="A691" s="6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6"/>
      <c r="M691" s="44"/>
      <c r="N691" s="44"/>
      <c r="O691" s="44"/>
      <c r="P691" s="44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ht="15.75" customHeight="1">
      <c r="A692" s="6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6"/>
      <c r="M692" s="44"/>
      <c r="N692" s="44"/>
      <c r="O692" s="44"/>
      <c r="P692" s="44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ht="15.75" customHeight="1">
      <c r="A693" s="6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6"/>
      <c r="M693" s="44"/>
      <c r="N693" s="44"/>
      <c r="O693" s="44"/>
      <c r="P693" s="44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ht="15.75" customHeight="1">
      <c r="A694" s="6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6"/>
      <c r="M694" s="44"/>
      <c r="N694" s="44"/>
      <c r="O694" s="44"/>
      <c r="P694" s="44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ht="15.75" customHeight="1">
      <c r="A695" s="6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6"/>
      <c r="M695" s="44"/>
      <c r="N695" s="44"/>
      <c r="O695" s="44"/>
      <c r="P695" s="44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ht="15.75" customHeight="1">
      <c r="A696" s="6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6"/>
      <c r="M696" s="44"/>
      <c r="N696" s="44"/>
      <c r="O696" s="44"/>
      <c r="P696" s="44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ht="15.75" customHeight="1">
      <c r="A697" s="6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6"/>
      <c r="M697" s="44"/>
      <c r="N697" s="44"/>
      <c r="O697" s="44"/>
      <c r="P697" s="44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ht="15.75" customHeight="1">
      <c r="A698" s="6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6"/>
      <c r="M698" s="44"/>
      <c r="N698" s="44"/>
      <c r="O698" s="44"/>
      <c r="P698" s="44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ht="15.75" customHeight="1">
      <c r="A699" s="6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6"/>
      <c r="M699" s="44"/>
      <c r="N699" s="44"/>
      <c r="O699" s="44"/>
      <c r="P699" s="44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ht="15.75" customHeight="1">
      <c r="A700" s="6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6"/>
      <c r="M700" s="44"/>
      <c r="N700" s="44"/>
      <c r="O700" s="44"/>
      <c r="P700" s="44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ht="15.75" customHeight="1">
      <c r="A701" s="6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6"/>
      <c r="M701" s="44"/>
      <c r="N701" s="44"/>
      <c r="O701" s="44"/>
      <c r="P701" s="44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ht="15.75" customHeight="1">
      <c r="A702" s="6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6"/>
      <c r="M702" s="44"/>
      <c r="N702" s="44"/>
      <c r="O702" s="44"/>
      <c r="P702" s="44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ht="15.75" customHeight="1">
      <c r="A703" s="6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6"/>
      <c r="M703" s="44"/>
      <c r="N703" s="44"/>
      <c r="O703" s="44"/>
      <c r="P703" s="44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ht="15.75" customHeight="1">
      <c r="A704" s="6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6"/>
      <c r="M704" s="44"/>
      <c r="N704" s="44"/>
      <c r="O704" s="44"/>
      <c r="P704" s="44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ht="15.75" customHeight="1">
      <c r="A705" s="6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6"/>
      <c r="M705" s="44"/>
      <c r="N705" s="44"/>
      <c r="O705" s="44"/>
      <c r="P705" s="44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ht="15.75" customHeight="1">
      <c r="A706" s="6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6"/>
      <c r="M706" s="44"/>
      <c r="N706" s="44"/>
      <c r="O706" s="44"/>
      <c r="P706" s="44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ht="15.75" customHeight="1">
      <c r="A707" s="6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6"/>
      <c r="M707" s="44"/>
      <c r="N707" s="44"/>
      <c r="O707" s="44"/>
      <c r="P707" s="44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ht="15.75" customHeight="1">
      <c r="A708" s="6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6"/>
      <c r="M708" s="44"/>
      <c r="N708" s="44"/>
      <c r="O708" s="44"/>
      <c r="P708" s="44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ht="15.75" customHeight="1">
      <c r="A709" s="6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6"/>
      <c r="M709" s="44"/>
      <c r="N709" s="44"/>
      <c r="O709" s="44"/>
      <c r="P709" s="44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ht="15.75" customHeight="1">
      <c r="A710" s="6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6"/>
      <c r="M710" s="44"/>
      <c r="N710" s="44"/>
      <c r="O710" s="44"/>
      <c r="P710" s="44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ht="15.75" customHeight="1">
      <c r="A711" s="6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6"/>
      <c r="M711" s="44"/>
      <c r="N711" s="44"/>
      <c r="O711" s="44"/>
      <c r="P711" s="44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ht="15.75" customHeight="1">
      <c r="A712" s="6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6"/>
      <c r="M712" s="44"/>
      <c r="N712" s="44"/>
      <c r="O712" s="44"/>
      <c r="P712" s="44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ht="15.75" customHeight="1">
      <c r="A713" s="6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6"/>
      <c r="M713" s="44"/>
      <c r="N713" s="44"/>
      <c r="O713" s="44"/>
      <c r="P713" s="44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ht="15.75" customHeight="1">
      <c r="A714" s="6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6"/>
      <c r="M714" s="44"/>
      <c r="N714" s="44"/>
      <c r="O714" s="44"/>
      <c r="P714" s="44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ht="15.75" customHeight="1">
      <c r="A715" s="6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6"/>
      <c r="M715" s="44"/>
      <c r="N715" s="44"/>
      <c r="O715" s="44"/>
      <c r="P715" s="44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ht="15.75" customHeight="1">
      <c r="A716" s="6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6"/>
      <c r="M716" s="44"/>
      <c r="N716" s="44"/>
      <c r="O716" s="44"/>
      <c r="P716" s="44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ht="15.75" customHeight="1">
      <c r="A717" s="6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6"/>
      <c r="M717" s="44"/>
      <c r="N717" s="44"/>
      <c r="O717" s="44"/>
      <c r="P717" s="44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ht="15.75" customHeight="1">
      <c r="A718" s="6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6"/>
      <c r="M718" s="44"/>
      <c r="N718" s="44"/>
      <c r="O718" s="44"/>
      <c r="P718" s="44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ht="15.75" customHeight="1">
      <c r="A719" s="6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6"/>
      <c r="M719" s="44"/>
      <c r="N719" s="44"/>
      <c r="O719" s="44"/>
      <c r="P719" s="44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ht="15.75" customHeight="1">
      <c r="A720" s="6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6"/>
      <c r="M720" s="44"/>
      <c r="N720" s="44"/>
      <c r="O720" s="44"/>
      <c r="P720" s="44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ht="15.75" customHeight="1">
      <c r="A721" s="6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6"/>
      <c r="M721" s="44"/>
      <c r="N721" s="44"/>
      <c r="O721" s="44"/>
      <c r="P721" s="44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ht="15.75" customHeight="1">
      <c r="A722" s="6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6"/>
      <c r="M722" s="44"/>
      <c r="N722" s="44"/>
      <c r="O722" s="44"/>
      <c r="P722" s="44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ht="15.75" customHeight="1">
      <c r="A723" s="6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6"/>
      <c r="M723" s="44"/>
      <c r="N723" s="44"/>
      <c r="O723" s="44"/>
      <c r="P723" s="44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ht="15.75" customHeight="1">
      <c r="A724" s="6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6"/>
      <c r="M724" s="44"/>
      <c r="N724" s="44"/>
      <c r="O724" s="44"/>
      <c r="P724" s="44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ht="15.75" customHeight="1">
      <c r="A725" s="6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6"/>
      <c r="M725" s="44"/>
      <c r="N725" s="44"/>
      <c r="O725" s="44"/>
      <c r="P725" s="44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ht="15.75" customHeight="1">
      <c r="A726" s="6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6"/>
      <c r="M726" s="44"/>
      <c r="N726" s="44"/>
      <c r="O726" s="44"/>
      <c r="P726" s="44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ht="15.75" customHeight="1">
      <c r="A727" s="6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6"/>
      <c r="M727" s="44"/>
      <c r="N727" s="44"/>
      <c r="O727" s="44"/>
      <c r="P727" s="44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ht="15.75" customHeight="1">
      <c r="A728" s="6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6"/>
      <c r="M728" s="44"/>
      <c r="N728" s="44"/>
      <c r="O728" s="44"/>
      <c r="P728" s="44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ht="15.75" customHeight="1">
      <c r="A729" s="6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6"/>
      <c r="M729" s="44"/>
      <c r="N729" s="44"/>
      <c r="O729" s="44"/>
      <c r="P729" s="44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ht="15.75" customHeight="1">
      <c r="A730" s="6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6"/>
      <c r="M730" s="44"/>
      <c r="N730" s="44"/>
      <c r="O730" s="44"/>
      <c r="P730" s="44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ht="15.75" customHeight="1">
      <c r="A731" s="6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6"/>
      <c r="M731" s="44"/>
      <c r="N731" s="44"/>
      <c r="O731" s="44"/>
      <c r="P731" s="44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ht="15.75" customHeight="1">
      <c r="A732" s="6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6"/>
      <c r="M732" s="44"/>
      <c r="N732" s="44"/>
      <c r="O732" s="44"/>
      <c r="P732" s="44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ht="15.75" customHeight="1">
      <c r="A733" s="6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6"/>
      <c r="M733" s="44"/>
      <c r="N733" s="44"/>
      <c r="O733" s="44"/>
      <c r="P733" s="44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ht="15.75" customHeight="1">
      <c r="A734" s="6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6"/>
      <c r="M734" s="44"/>
      <c r="N734" s="44"/>
      <c r="O734" s="44"/>
      <c r="P734" s="44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ht="15.75" customHeight="1">
      <c r="A735" s="6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6"/>
      <c r="M735" s="44"/>
      <c r="N735" s="44"/>
      <c r="O735" s="44"/>
      <c r="P735" s="44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ht="15.75" customHeight="1">
      <c r="A736" s="6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6"/>
      <c r="M736" s="44"/>
      <c r="N736" s="44"/>
      <c r="O736" s="44"/>
      <c r="P736" s="44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ht="15.75" customHeight="1">
      <c r="A737" s="6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6"/>
      <c r="M737" s="44"/>
      <c r="N737" s="44"/>
      <c r="O737" s="44"/>
      <c r="P737" s="44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ht="15.75" customHeight="1">
      <c r="A738" s="6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6"/>
      <c r="M738" s="44"/>
      <c r="N738" s="44"/>
      <c r="O738" s="44"/>
      <c r="P738" s="44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ht="15.75" customHeight="1">
      <c r="A739" s="6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6"/>
      <c r="M739" s="44"/>
      <c r="N739" s="44"/>
      <c r="O739" s="44"/>
      <c r="P739" s="44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ht="15.75" customHeight="1">
      <c r="A740" s="6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6"/>
      <c r="M740" s="44"/>
      <c r="N740" s="44"/>
      <c r="O740" s="44"/>
      <c r="P740" s="44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ht="15.75" customHeight="1">
      <c r="A741" s="6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6"/>
      <c r="M741" s="44"/>
      <c r="N741" s="44"/>
      <c r="O741" s="44"/>
      <c r="P741" s="44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ht="15.75" customHeight="1">
      <c r="A742" s="6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6"/>
      <c r="M742" s="44"/>
      <c r="N742" s="44"/>
      <c r="O742" s="44"/>
      <c r="P742" s="44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ht="15.75" customHeight="1">
      <c r="A743" s="6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6"/>
      <c r="M743" s="44"/>
      <c r="N743" s="44"/>
      <c r="O743" s="44"/>
      <c r="P743" s="44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ht="15.75" customHeight="1">
      <c r="A744" s="6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6"/>
      <c r="M744" s="44"/>
      <c r="N744" s="44"/>
      <c r="O744" s="44"/>
      <c r="P744" s="44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ht="15.75" customHeight="1">
      <c r="A745" s="6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6"/>
      <c r="M745" s="44"/>
      <c r="N745" s="44"/>
      <c r="O745" s="44"/>
      <c r="P745" s="44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ht="15.75" customHeight="1">
      <c r="A746" s="6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6"/>
      <c r="M746" s="44"/>
      <c r="N746" s="44"/>
      <c r="O746" s="44"/>
      <c r="P746" s="44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ht="15.75" customHeight="1">
      <c r="A747" s="6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6"/>
      <c r="M747" s="44"/>
      <c r="N747" s="44"/>
      <c r="O747" s="44"/>
      <c r="P747" s="44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ht="15.75" customHeight="1">
      <c r="A748" s="6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6"/>
      <c r="M748" s="44"/>
      <c r="N748" s="44"/>
      <c r="O748" s="44"/>
      <c r="P748" s="44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ht="15.75" customHeight="1">
      <c r="A749" s="6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6"/>
      <c r="M749" s="44"/>
      <c r="N749" s="44"/>
      <c r="O749" s="44"/>
      <c r="P749" s="44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ht="15.75" customHeight="1">
      <c r="A750" s="6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6"/>
      <c r="M750" s="44"/>
      <c r="N750" s="44"/>
      <c r="O750" s="44"/>
      <c r="P750" s="44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ht="15.75" customHeight="1">
      <c r="A751" s="6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6"/>
      <c r="M751" s="44"/>
      <c r="N751" s="44"/>
      <c r="O751" s="44"/>
      <c r="P751" s="44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ht="15.75" customHeight="1">
      <c r="A752" s="6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6"/>
      <c r="M752" s="44"/>
      <c r="N752" s="44"/>
      <c r="O752" s="44"/>
      <c r="P752" s="44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ht="15.75" customHeight="1">
      <c r="A753" s="6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6"/>
      <c r="M753" s="44"/>
      <c r="N753" s="44"/>
      <c r="O753" s="44"/>
      <c r="P753" s="44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ht="15.75" customHeight="1">
      <c r="A754" s="6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6"/>
      <c r="M754" s="44"/>
      <c r="N754" s="44"/>
      <c r="O754" s="44"/>
      <c r="P754" s="44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ht="15.75" customHeight="1">
      <c r="A755" s="6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6"/>
      <c r="M755" s="44"/>
      <c r="N755" s="44"/>
      <c r="O755" s="44"/>
      <c r="P755" s="44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ht="15.75" customHeight="1">
      <c r="A756" s="6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6"/>
      <c r="M756" s="44"/>
      <c r="N756" s="44"/>
      <c r="O756" s="44"/>
      <c r="P756" s="44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ht="15.75" customHeight="1">
      <c r="A757" s="6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6"/>
      <c r="M757" s="44"/>
      <c r="N757" s="44"/>
      <c r="O757" s="44"/>
      <c r="P757" s="44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ht="15.75" customHeight="1">
      <c r="A758" s="6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6"/>
      <c r="M758" s="44"/>
      <c r="N758" s="44"/>
      <c r="O758" s="44"/>
      <c r="P758" s="44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ht="15.75" customHeight="1">
      <c r="A759" s="6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6"/>
      <c r="M759" s="44"/>
      <c r="N759" s="44"/>
      <c r="O759" s="44"/>
      <c r="P759" s="44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ht="15.75" customHeight="1">
      <c r="A760" s="6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6"/>
      <c r="M760" s="44"/>
      <c r="N760" s="44"/>
      <c r="O760" s="44"/>
      <c r="P760" s="44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ht="15.75" customHeight="1">
      <c r="A761" s="6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6"/>
      <c r="M761" s="44"/>
      <c r="N761" s="44"/>
      <c r="O761" s="44"/>
      <c r="P761" s="44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ht="15.75" customHeight="1">
      <c r="A762" s="6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6"/>
      <c r="M762" s="44"/>
      <c r="N762" s="44"/>
      <c r="O762" s="44"/>
      <c r="P762" s="44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ht="15.75" customHeight="1">
      <c r="A763" s="6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6"/>
      <c r="M763" s="44"/>
      <c r="N763" s="44"/>
      <c r="O763" s="44"/>
      <c r="P763" s="44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ht="15.75" customHeight="1">
      <c r="A764" s="6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6"/>
      <c r="M764" s="44"/>
      <c r="N764" s="44"/>
      <c r="O764" s="44"/>
      <c r="P764" s="44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ht="15.75" customHeight="1">
      <c r="A765" s="6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6"/>
      <c r="M765" s="44"/>
      <c r="N765" s="44"/>
      <c r="O765" s="44"/>
      <c r="P765" s="44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ht="15.75" customHeight="1">
      <c r="A766" s="6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6"/>
      <c r="M766" s="44"/>
      <c r="N766" s="44"/>
      <c r="O766" s="44"/>
      <c r="P766" s="44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ht="15.75" customHeight="1">
      <c r="A767" s="6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6"/>
      <c r="M767" s="44"/>
      <c r="N767" s="44"/>
      <c r="O767" s="44"/>
      <c r="P767" s="44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ht="15.75" customHeight="1">
      <c r="A768" s="6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6"/>
      <c r="M768" s="44"/>
      <c r="N768" s="44"/>
      <c r="O768" s="44"/>
      <c r="P768" s="44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ht="15.75" customHeight="1">
      <c r="A769" s="6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6"/>
      <c r="M769" s="44"/>
      <c r="N769" s="44"/>
      <c r="O769" s="44"/>
      <c r="P769" s="44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ht="15.75" customHeight="1">
      <c r="A770" s="6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6"/>
      <c r="M770" s="44"/>
      <c r="N770" s="44"/>
      <c r="O770" s="44"/>
      <c r="P770" s="44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ht="15.75" customHeight="1">
      <c r="A771" s="6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6"/>
      <c r="M771" s="44"/>
      <c r="N771" s="44"/>
      <c r="O771" s="44"/>
      <c r="P771" s="44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ht="15.75" customHeight="1">
      <c r="A772" s="6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6"/>
      <c r="M772" s="44"/>
      <c r="N772" s="44"/>
      <c r="O772" s="44"/>
      <c r="P772" s="44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ht="15.75" customHeight="1">
      <c r="A773" s="6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6"/>
      <c r="M773" s="44"/>
      <c r="N773" s="44"/>
      <c r="O773" s="44"/>
      <c r="P773" s="44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ht="15.75" customHeight="1">
      <c r="A774" s="6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6"/>
      <c r="M774" s="44"/>
      <c r="N774" s="44"/>
      <c r="O774" s="44"/>
      <c r="P774" s="44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ht="15.75" customHeight="1">
      <c r="A775" s="6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6"/>
      <c r="M775" s="44"/>
      <c r="N775" s="44"/>
      <c r="O775" s="44"/>
      <c r="P775" s="44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ht="15.75" customHeight="1">
      <c r="A776" s="6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6"/>
      <c r="M776" s="44"/>
      <c r="N776" s="44"/>
      <c r="O776" s="44"/>
      <c r="P776" s="44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ht="15.75" customHeight="1">
      <c r="A777" s="6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6"/>
      <c r="M777" s="44"/>
      <c r="N777" s="44"/>
      <c r="O777" s="44"/>
      <c r="P777" s="44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ht="15.75" customHeight="1">
      <c r="A778" s="6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6"/>
      <c r="M778" s="44"/>
      <c r="N778" s="44"/>
      <c r="O778" s="44"/>
      <c r="P778" s="44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ht="15.75" customHeight="1">
      <c r="A779" s="6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6"/>
      <c r="M779" s="44"/>
      <c r="N779" s="44"/>
      <c r="O779" s="44"/>
      <c r="P779" s="44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ht="15.75" customHeight="1">
      <c r="A780" s="6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6"/>
      <c r="M780" s="44"/>
      <c r="N780" s="44"/>
      <c r="O780" s="44"/>
      <c r="P780" s="44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ht="15.75" customHeight="1">
      <c r="A781" s="6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6"/>
      <c r="M781" s="44"/>
      <c r="N781" s="44"/>
      <c r="O781" s="44"/>
      <c r="P781" s="44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ht="15.75" customHeight="1">
      <c r="A782" s="6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6"/>
      <c r="M782" s="44"/>
      <c r="N782" s="44"/>
      <c r="O782" s="44"/>
      <c r="P782" s="44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ht="15.75" customHeight="1">
      <c r="A783" s="6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6"/>
      <c r="M783" s="44"/>
      <c r="N783" s="44"/>
      <c r="O783" s="44"/>
      <c r="P783" s="44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ht="15.75" customHeight="1">
      <c r="A784" s="6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6"/>
      <c r="M784" s="44"/>
      <c r="N784" s="44"/>
      <c r="O784" s="44"/>
      <c r="P784" s="44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ht="15.75" customHeight="1">
      <c r="A785" s="6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6"/>
      <c r="M785" s="44"/>
      <c r="N785" s="44"/>
      <c r="O785" s="44"/>
      <c r="P785" s="44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ht="15.75" customHeight="1">
      <c r="A786" s="6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6"/>
      <c r="M786" s="44"/>
      <c r="N786" s="44"/>
      <c r="O786" s="44"/>
      <c r="P786" s="44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ht="15.75" customHeight="1">
      <c r="A787" s="6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6"/>
      <c r="M787" s="44"/>
      <c r="N787" s="44"/>
      <c r="O787" s="44"/>
      <c r="P787" s="44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ht="15.75" customHeight="1">
      <c r="A788" s="6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6"/>
      <c r="M788" s="44"/>
      <c r="N788" s="44"/>
      <c r="O788" s="44"/>
      <c r="P788" s="44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ht="15.75" customHeight="1">
      <c r="A789" s="6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6"/>
      <c r="M789" s="44"/>
      <c r="N789" s="44"/>
      <c r="O789" s="44"/>
      <c r="P789" s="44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ht="15.75" customHeight="1">
      <c r="A790" s="6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6"/>
      <c r="M790" s="44"/>
      <c r="N790" s="44"/>
      <c r="O790" s="44"/>
      <c r="P790" s="44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ht="15.75" customHeight="1">
      <c r="A791" s="6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6"/>
      <c r="M791" s="44"/>
      <c r="N791" s="44"/>
      <c r="O791" s="44"/>
      <c r="P791" s="44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ht="15.75" customHeight="1">
      <c r="A792" s="6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6"/>
      <c r="M792" s="44"/>
      <c r="N792" s="44"/>
      <c r="O792" s="44"/>
      <c r="P792" s="44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ht="15.75" customHeight="1">
      <c r="A793" s="6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6"/>
      <c r="M793" s="44"/>
      <c r="N793" s="44"/>
      <c r="O793" s="44"/>
      <c r="P793" s="44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ht="15.75" customHeight="1">
      <c r="A794" s="6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6"/>
      <c r="M794" s="44"/>
      <c r="N794" s="44"/>
      <c r="O794" s="44"/>
      <c r="P794" s="44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ht="15.75" customHeight="1">
      <c r="A795" s="6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6"/>
      <c r="M795" s="44"/>
      <c r="N795" s="44"/>
      <c r="O795" s="44"/>
      <c r="P795" s="44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ht="15.75" customHeight="1">
      <c r="A796" s="6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6"/>
      <c r="M796" s="44"/>
      <c r="N796" s="44"/>
      <c r="O796" s="44"/>
      <c r="P796" s="44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ht="15.75" customHeight="1">
      <c r="A797" s="6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6"/>
      <c r="M797" s="44"/>
      <c r="N797" s="44"/>
      <c r="O797" s="44"/>
      <c r="P797" s="44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ht="15.75" customHeight="1">
      <c r="A798" s="6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6"/>
      <c r="M798" s="44"/>
      <c r="N798" s="44"/>
      <c r="O798" s="44"/>
      <c r="P798" s="44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ht="15.75" customHeight="1">
      <c r="A799" s="6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6"/>
      <c r="M799" s="44"/>
      <c r="N799" s="44"/>
      <c r="O799" s="44"/>
      <c r="P799" s="44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ht="15.75" customHeight="1">
      <c r="A800" s="6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6"/>
      <c r="M800" s="44"/>
      <c r="N800" s="44"/>
      <c r="O800" s="44"/>
      <c r="P800" s="44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ht="15.75" customHeight="1">
      <c r="A801" s="6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6"/>
      <c r="M801" s="44"/>
      <c r="N801" s="44"/>
      <c r="O801" s="44"/>
      <c r="P801" s="44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ht="15.75" customHeight="1">
      <c r="A802" s="6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6"/>
      <c r="M802" s="44"/>
      <c r="N802" s="44"/>
      <c r="O802" s="44"/>
      <c r="P802" s="44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ht="15.75" customHeight="1">
      <c r="A803" s="6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6"/>
      <c r="M803" s="44"/>
      <c r="N803" s="44"/>
      <c r="O803" s="44"/>
      <c r="P803" s="44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ht="15.75" customHeight="1">
      <c r="A804" s="6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6"/>
      <c r="M804" s="44"/>
      <c r="N804" s="44"/>
      <c r="O804" s="44"/>
      <c r="P804" s="44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ht="15.75" customHeight="1">
      <c r="A805" s="6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6"/>
      <c r="M805" s="44"/>
      <c r="N805" s="44"/>
      <c r="O805" s="44"/>
      <c r="P805" s="44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ht="15.75" customHeight="1">
      <c r="A806" s="6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6"/>
      <c r="M806" s="44"/>
      <c r="N806" s="44"/>
      <c r="O806" s="44"/>
      <c r="P806" s="44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ht="15.75" customHeight="1">
      <c r="A807" s="6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6"/>
      <c r="M807" s="44"/>
      <c r="N807" s="44"/>
      <c r="O807" s="44"/>
      <c r="P807" s="44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ht="15.75" customHeight="1">
      <c r="A808" s="6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6"/>
      <c r="M808" s="44"/>
      <c r="N808" s="44"/>
      <c r="O808" s="44"/>
      <c r="P808" s="44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ht="15.75" customHeight="1">
      <c r="A809" s="6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6"/>
      <c r="M809" s="44"/>
      <c r="N809" s="44"/>
      <c r="O809" s="44"/>
      <c r="P809" s="44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ht="15.75" customHeight="1">
      <c r="A810" s="6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6"/>
      <c r="M810" s="44"/>
      <c r="N810" s="44"/>
      <c r="O810" s="44"/>
      <c r="P810" s="44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ht="15.75" customHeight="1">
      <c r="A811" s="6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6"/>
      <c r="M811" s="44"/>
      <c r="N811" s="44"/>
      <c r="O811" s="44"/>
      <c r="P811" s="44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ht="15.75" customHeight="1">
      <c r="A812" s="6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6"/>
      <c r="M812" s="44"/>
      <c r="N812" s="44"/>
      <c r="O812" s="44"/>
      <c r="P812" s="44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ht="15.75" customHeight="1">
      <c r="A813" s="6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6"/>
      <c r="M813" s="44"/>
      <c r="N813" s="44"/>
      <c r="O813" s="44"/>
      <c r="P813" s="44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ht="15.75" customHeight="1">
      <c r="A814" s="6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6"/>
      <c r="M814" s="44"/>
      <c r="N814" s="44"/>
      <c r="O814" s="44"/>
      <c r="P814" s="44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ht="15.75" customHeight="1">
      <c r="A815" s="6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6"/>
      <c r="M815" s="44"/>
      <c r="N815" s="44"/>
      <c r="O815" s="44"/>
      <c r="P815" s="44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ht="15.75" customHeight="1">
      <c r="A816" s="6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6"/>
      <c r="M816" s="44"/>
      <c r="N816" s="44"/>
      <c r="O816" s="44"/>
      <c r="P816" s="44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ht="15.75" customHeight="1">
      <c r="A817" s="6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6"/>
      <c r="M817" s="44"/>
      <c r="N817" s="44"/>
      <c r="O817" s="44"/>
      <c r="P817" s="44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ht="15.75" customHeight="1">
      <c r="A818" s="6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6"/>
      <c r="M818" s="44"/>
      <c r="N818" s="44"/>
      <c r="O818" s="44"/>
      <c r="P818" s="44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ht="15.75" customHeight="1">
      <c r="A819" s="6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6"/>
      <c r="M819" s="44"/>
      <c r="N819" s="44"/>
      <c r="O819" s="44"/>
      <c r="P819" s="44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ht="15.75" customHeight="1">
      <c r="A820" s="6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6"/>
      <c r="M820" s="44"/>
      <c r="N820" s="44"/>
      <c r="O820" s="44"/>
      <c r="P820" s="44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ht="15.75" customHeight="1">
      <c r="A821" s="6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6"/>
      <c r="M821" s="44"/>
      <c r="N821" s="44"/>
      <c r="O821" s="44"/>
      <c r="P821" s="44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ht="15.75" customHeight="1">
      <c r="A822" s="6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6"/>
      <c r="M822" s="44"/>
      <c r="N822" s="44"/>
      <c r="O822" s="44"/>
      <c r="P822" s="44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ht="15.75" customHeight="1">
      <c r="A823" s="6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6"/>
      <c r="M823" s="44"/>
      <c r="N823" s="44"/>
      <c r="O823" s="44"/>
      <c r="P823" s="44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ht="15.75" customHeight="1">
      <c r="A824" s="6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6"/>
      <c r="M824" s="44"/>
      <c r="N824" s="44"/>
      <c r="O824" s="44"/>
      <c r="P824" s="44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ht="15.75" customHeight="1">
      <c r="A825" s="6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6"/>
      <c r="M825" s="44"/>
      <c r="N825" s="44"/>
      <c r="O825" s="44"/>
      <c r="P825" s="44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ht="15.75" customHeight="1">
      <c r="A826" s="6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6"/>
      <c r="M826" s="44"/>
      <c r="N826" s="44"/>
      <c r="O826" s="44"/>
      <c r="P826" s="44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ht="15.75" customHeight="1">
      <c r="A827" s="6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6"/>
      <c r="M827" s="44"/>
      <c r="N827" s="44"/>
      <c r="O827" s="44"/>
      <c r="P827" s="44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ht="15.75" customHeight="1">
      <c r="A828" s="6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6"/>
      <c r="M828" s="44"/>
      <c r="N828" s="44"/>
      <c r="O828" s="44"/>
      <c r="P828" s="44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ht="15.75" customHeight="1">
      <c r="A829" s="6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6"/>
      <c r="M829" s="44"/>
      <c r="N829" s="44"/>
      <c r="O829" s="44"/>
      <c r="P829" s="44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ht="15.75" customHeight="1">
      <c r="A830" s="6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6"/>
      <c r="M830" s="44"/>
      <c r="N830" s="44"/>
      <c r="O830" s="44"/>
      <c r="P830" s="44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ht="15.75" customHeight="1">
      <c r="A831" s="6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6"/>
      <c r="M831" s="44"/>
      <c r="N831" s="44"/>
      <c r="O831" s="44"/>
      <c r="P831" s="44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ht="15.75" customHeight="1">
      <c r="A832" s="6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6"/>
      <c r="M832" s="44"/>
      <c r="N832" s="44"/>
      <c r="O832" s="44"/>
      <c r="P832" s="44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ht="15.75" customHeight="1">
      <c r="A833" s="6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6"/>
      <c r="M833" s="44"/>
      <c r="N833" s="44"/>
      <c r="O833" s="44"/>
      <c r="P833" s="44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ht="15.75" customHeight="1">
      <c r="A834" s="6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6"/>
      <c r="M834" s="44"/>
      <c r="N834" s="44"/>
      <c r="O834" s="44"/>
      <c r="P834" s="44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ht="15.75" customHeight="1">
      <c r="A835" s="6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6"/>
      <c r="M835" s="44"/>
      <c r="N835" s="44"/>
      <c r="O835" s="44"/>
      <c r="P835" s="44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ht="15.75" customHeight="1">
      <c r="A836" s="6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6"/>
      <c r="M836" s="44"/>
      <c r="N836" s="44"/>
      <c r="O836" s="44"/>
      <c r="P836" s="44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ht="15.75" customHeight="1">
      <c r="A837" s="6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6"/>
      <c r="M837" s="44"/>
      <c r="N837" s="44"/>
      <c r="O837" s="44"/>
      <c r="P837" s="44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ht="15.75" customHeight="1">
      <c r="A838" s="6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6"/>
      <c r="M838" s="44"/>
      <c r="N838" s="44"/>
      <c r="O838" s="44"/>
      <c r="P838" s="44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ht="15.75" customHeight="1">
      <c r="A839" s="6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6"/>
      <c r="M839" s="44"/>
      <c r="N839" s="44"/>
      <c r="O839" s="44"/>
      <c r="P839" s="44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ht="15.75" customHeight="1">
      <c r="A840" s="6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6"/>
      <c r="M840" s="44"/>
      <c r="N840" s="44"/>
      <c r="O840" s="44"/>
      <c r="P840" s="44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ht="15.75" customHeight="1">
      <c r="A841" s="6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6"/>
      <c r="M841" s="44"/>
      <c r="N841" s="44"/>
      <c r="O841" s="44"/>
      <c r="P841" s="44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ht="15.75" customHeight="1">
      <c r="A842" s="6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6"/>
      <c r="M842" s="44"/>
      <c r="N842" s="44"/>
      <c r="O842" s="44"/>
      <c r="P842" s="44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ht="15.75" customHeight="1">
      <c r="A843" s="6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6"/>
      <c r="M843" s="44"/>
      <c r="N843" s="44"/>
      <c r="O843" s="44"/>
      <c r="P843" s="44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ht="15.75" customHeight="1">
      <c r="A844" s="6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6"/>
      <c r="M844" s="44"/>
      <c r="N844" s="44"/>
      <c r="O844" s="44"/>
      <c r="P844" s="44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ht="15.75" customHeight="1">
      <c r="A845" s="6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6"/>
      <c r="M845" s="44"/>
      <c r="N845" s="44"/>
      <c r="O845" s="44"/>
      <c r="P845" s="44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ht="15.75" customHeight="1">
      <c r="A846" s="6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6"/>
      <c r="M846" s="44"/>
      <c r="N846" s="44"/>
      <c r="O846" s="44"/>
      <c r="P846" s="44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ht="15.75" customHeight="1">
      <c r="A847" s="6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6"/>
      <c r="M847" s="44"/>
      <c r="N847" s="44"/>
      <c r="O847" s="44"/>
      <c r="P847" s="44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ht="15.75" customHeight="1">
      <c r="A848" s="6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6"/>
      <c r="M848" s="44"/>
      <c r="N848" s="44"/>
      <c r="O848" s="44"/>
      <c r="P848" s="44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ht="15.75" customHeight="1">
      <c r="A849" s="6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6"/>
      <c r="M849" s="44"/>
      <c r="N849" s="44"/>
      <c r="O849" s="44"/>
      <c r="P849" s="44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ht="15.75" customHeight="1">
      <c r="A850" s="6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6"/>
      <c r="M850" s="44"/>
      <c r="N850" s="44"/>
      <c r="O850" s="44"/>
      <c r="P850" s="44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ht="15.75" customHeight="1">
      <c r="A851" s="6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6"/>
      <c r="M851" s="44"/>
      <c r="N851" s="44"/>
      <c r="O851" s="44"/>
      <c r="P851" s="44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ht="15.75" customHeight="1">
      <c r="A852" s="6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6"/>
      <c r="M852" s="44"/>
      <c r="N852" s="44"/>
      <c r="O852" s="44"/>
      <c r="P852" s="44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ht="15.75" customHeight="1">
      <c r="A853" s="6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6"/>
      <c r="M853" s="44"/>
      <c r="N853" s="44"/>
      <c r="O853" s="44"/>
      <c r="P853" s="44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ht="15.75" customHeight="1">
      <c r="A854" s="6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6"/>
      <c r="M854" s="44"/>
      <c r="N854" s="44"/>
      <c r="O854" s="44"/>
      <c r="P854" s="44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ht="15.75" customHeight="1">
      <c r="A855" s="6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6"/>
      <c r="M855" s="44"/>
      <c r="N855" s="44"/>
      <c r="O855" s="44"/>
      <c r="P855" s="44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ht="15.75" customHeight="1">
      <c r="A856" s="6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6"/>
      <c r="M856" s="44"/>
      <c r="N856" s="44"/>
      <c r="O856" s="44"/>
      <c r="P856" s="44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ht="15.75" customHeight="1">
      <c r="A857" s="6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6"/>
      <c r="M857" s="44"/>
      <c r="N857" s="44"/>
      <c r="O857" s="44"/>
      <c r="P857" s="44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ht="15.75" customHeight="1">
      <c r="A858" s="6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6"/>
      <c r="M858" s="44"/>
      <c r="N858" s="44"/>
      <c r="O858" s="44"/>
      <c r="P858" s="44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ht="15.75" customHeight="1">
      <c r="A859" s="6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6"/>
      <c r="M859" s="44"/>
      <c r="N859" s="44"/>
      <c r="O859" s="44"/>
      <c r="P859" s="44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ht="15.75" customHeight="1">
      <c r="A860" s="6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6"/>
      <c r="M860" s="44"/>
      <c r="N860" s="44"/>
      <c r="O860" s="44"/>
      <c r="P860" s="44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ht="15.75" customHeight="1">
      <c r="A861" s="6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6"/>
      <c r="M861" s="44"/>
      <c r="N861" s="44"/>
      <c r="O861" s="44"/>
      <c r="P861" s="44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ht="15.75" customHeight="1">
      <c r="A862" s="6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6"/>
      <c r="M862" s="44"/>
      <c r="N862" s="44"/>
      <c r="O862" s="44"/>
      <c r="P862" s="44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ht="15.75" customHeight="1">
      <c r="A863" s="6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6"/>
      <c r="M863" s="44"/>
      <c r="N863" s="44"/>
      <c r="O863" s="44"/>
      <c r="P863" s="44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ht="15.75" customHeight="1">
      <c r="A864" s="6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6"/>
      <c r="M864" s="44"/>
      <c r="N864" s="44"/>
      <c r="O864" s="44"/>
      <c r="P864" s="44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ht="15.75" customHeight="1">
      <c r="A865" s="6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6"/>
      <c r="M865" s="44"/>
      <c r="N865" s="44"/>
      <c r="O865" s="44"/>
      <c r="P865" s="44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ht="15.75" customHeight="1">
      <c r="A866" s="6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6"/>
      <c r="M866" s="44"/>
      <c r="N866" s="44"/>
      <c r="O866" s="44"/>
      <c r="P866" s="44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ht="15.75" customHeight="1">
      <c r="A867" s="6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6"/>
      <c r="M867" s="44"/>
      <c r="N867" s="44"/>
      <c r="O867" s="44"/>
      <c r="P867" s="44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ht="15.75" customHeight="1">
      <c r="A868" s="6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6"/>
      <c r="M868" s="44"/>
      <c r="N868" s="44"/>
      <c r="O868" s="44"/>
      <c r="P868" s="44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ht="15.75" customHeight="1">
      <c r="A869" s="6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6"/>
      <c r="M869" s="44"/>
      <c r="N869" s="44"/>
      <c r="O869" s="44"/>
      <c r="P869" s="44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ht="15.75" customHeight="1">
      <c r="A870" s="6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6"/>
      <c r="M870" s="44"/>
      <c r="N870" s="44"/>
      <c r="O870" s="44"/>
      <c r="P870" s="44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ht="15.75" customHeight="1">
      <c r="A871" s="6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6"/>
      <c r="M871" s="44"/>
      <c r="N871" s="44"/>
      <c r="O871" s="44"/>
      <c r="P871" s="44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ht="15.75" customHeight="1">
      <c r="A872" s="6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6"/>
      <c r="M872" s="44"/>
      <c r="N872" s="44"/>
      <c r="O872" s="44"/>
      <c r="P872" s="44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ht="15.75" customHeight="1">
      <c r="A873" s="6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6"/>
      <c r="M873" s="44"/>
      <c r="N873" s="44"/>
      <c r="O873" s="44"/>
      <c r="P873" s="44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ht="15.75" customHeight="1">
      <c r="A874" s="6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6"/>
      <c r="M874" s="44"/>
      <c r="N874" s="44"/>
      <c r="O874" s="44"/>
      <c r="P874" s="44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ht="15.75" customHeight="1">
      <c r="A875" s="6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6"/>
      <c r="M875" s="44"/>
      <c r="N875" s="44"/>
      <c r="O875" s="44"/>
      <c r="P875" s="44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ht="15.75" customHeight="1">
      <c r="A876" s="6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6"/>
      <c r="M876" s="44"/>
      <c r="N876" s="44"/>
      <c r="O876" s="44"/>
      <c r="P876" s="44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ht="15.75" customHeight="1">
      <c r="A877" s="6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6"/>
      <c r="M877" s="44"/>
      <c r="N877" s="44"/>
      <c r="O877" s="44"/>
      <c r="P877" s="44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ht="15.75" customHeight="1">
      <c r="A878" s="6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6"/>
      <c r="M878" s="44"/>
      <c r="N878" s="44"/>
      <c r="O878" s="44"/>
      <c r="P878" s="44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ht="15.75" customHeight="1">
      <c r="A879" s="6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6"/>
      <c r="M879" s="44"/>
      <c r="N879" s="44"/>
      <c r="O879" s="44"/>
      <c r="P879" s="44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ht="15.75" customHeight="1">
      <c r="A880" s="6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6"/>
      <c r="M880" s="44"/>
      <c r="N880" s="44"/>
      <c r="O880" s="44"/>
      <c r="P880" s="44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ht="15.75" customHeight="1">
      <c r="A881" s="6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6"/>
      <c r="M881" s="44"/>
      <c r="N881" s="44"/>
      <c r="O881" s="44"/>
      <c r="P881" s="44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ht="15.75" customHeight="1">
      <c r="A882" s="6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6"/>
      <c r="M882" s="44"/>
      <c r="N882" s="44"/>
      <c r="O882" s="44"/>
      <c r="P882" s="44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ht="15.75" customHeight="1">
      <c r="A883" s="6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6"/>
      <c r="M883" s="44"/>
      <c r="N883" s="44"/>
      <c r="O883" s="44"/>
      <c r="P883" s="44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ht="15.75" customHeight="1">
      <c r="A884" s="6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6"/>
      <c r="M884" s="44"/>
      <c r="N884" s="44"/>
      <c r="O884" s="44"/>
      <c r="P884" s="44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ht="15.75" customHeight="1">
      <c r="A885" s="6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6"/>
      <c r="M885" s="44"/>
      <c r="N885" s="44"/>
      <c r="O885" s="44"/>
      <c r="P885" s="44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ht="15.75" customHeight="1">
      <c r="A886" s="6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6"/>
      <c r="M886" s="44"/>
      <c r="N886" s="44"/>
      <c r="O886" s="44"/>
      <c r="P886" s="44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ht="15.75" customHeight="1">
      <c r="A887" s="6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6"/>
      <c r="M887" s="44"/>
      <c r="N887" s="44"/>
      <c r="O887" s="44"/>
      <c r="P887" s="44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ht="15.75" customHeight="1">
      <c r="A888" s="6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6"/>
      <c r="M888" s="44"/>
      <c r="N888" s="44"/>
      <c r="O888" s="44"/>
      <c r="P888" s="44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ht="15.75" customHeight="1">
      <c r="A889" s="6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6"/>
      <c r="M889" s="44"/>
      <c r="N889" s="44"/>
      <c r="O889" s="44"/>
      <c r="P889" s="44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ht="15.75" customHeight="1">
      <c r="A890" s="6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6"/>
      <c r="M890" s="44"/>
      <c r="N890" s="44"/>
      <c r="O890" s="44"/>
      <c r="P890" s="44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ht="15.75" customHeight="1">
      <c r="A891" s="6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6"/>
      <c r="M891" s="44"/>
      <c r="N891" s="44"/>
      <c r="O891" s="44"/>
      <c r="P891" s="44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ht="15.75" customHeight="1">
      <c r="A892" s="6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6"/>
      <c r="M892" s="44"/>
      <c r="N892" s="44"/>
      <c r="O892" s="44"/>
      <c r="P892" s="44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ht="15.75" customHeight="1">
      <c r="A893" s="6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6"/>
      <c r="M893" s="44"/>
      <c r="N893" s="44"/>
      <c r="O893" s="44"/>
      <c r="P893" s="44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ht="15.75" customHeight="1">
      <c r="A894" s="6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6"/>
      <c r="M894" s="44"/>
      <c r="N894" s="44"/>
      <c r="O894" s="44"/>
      <c r="P894" s="44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ht="15.75" customHeight="1">
      <c r="A895" s="6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6"/>
      <c r="M895" s="44"/>
      <c r="N895" s="44"/>
      <c r="O895" s="44"/>
      <c r="P895" s="44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ht="15.75" customHeight="1">
      <c r="A896" s="6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6"/>
      <c r="M896" s="44"/>
      <c r="N896" s="44"/>
      <c r="O896" s="44"/>
      <c r="P896" s="44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ht="15.75" customHeight="1">
      <c r="A897" s="6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6"/>
      <c r="M897" s="44"/>
      <c r="N897" s="44"/>
      <c r="O897" s="44"/>
      <c r="P897" s="44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ht="15.75" customHeight="1">
      <c r="A898" s="6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6"/>
      <c r="M898" s="44"/>
      <c r="N898" s="44"/>
      <c r="O898" s="44"/>
      <c r="P898" s="44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ht="15.75" customHeight="1">
      <c r="A899" s="6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6"/>
      <c r="M899" s="44"/>
      <c r="N899" s="44"/>
      <c r="O899" s="44"/>
      <c r="P899" s="44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ht="15.75" customHeight="1">
      <c r="A900" s="6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6"/>
      <c r="M900" s="44"/>
      <c r="N900" s="44"/>
      <c r="O900" s="44"/>
      <c r="P900" s="44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ht="15.75" customHeight="1">
      <c r="A901" s="6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6"/>
      <c r="M901" s="44"/>
      <c r="N901" s="44"/>
      <c r="O901" s="44"/>
      <c r="P901" s="44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ht="15.75" customHeight="1">
      <c r="A902" s="6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6"/>
      <c r="M902" s="44"/>
      <c r="N902" s="44"/>
      <c r="O902" s="44"/>
      <c r="P902" s="44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ht="15.75" customHeight="1">
      <c r="A903" s="6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6"/>
      <c r="M903" s="44"/>
      <c r="N903" s="44"/>
      <c r="O903" s="44"/>
      <c r="P903" s="44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ht="15.75" customHeight="1">
      <c r="A904" s="6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6"/>
      <c r="M904" s="44"/>
      <c r="N904" s="44"/>
      <c r="O904" s="44"/>
      <c r="P904" s="44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ht="15.75" customHeight="1">
      <c r="A905" s="6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6"/>
      <c r="M905" s="44"/>
      <c r="N905" s="44"/>
      <c r="O905" s="44"/>
      <c r="P905" s="44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ht="15.75" customHeight="1">
      <c r="A906" s="6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6"/>
      <c r="M906" s="44"/>
      <c r="N906" s="44"/>
      <c r="O906" s="44"/>
      <c r="P906" s="44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ht="15.75" customHeight="1">
      <c r="A907" s="6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6"/>
      <c r="M907" s="44"/>
      <c r="N907" s="44"/>
      <c r="O907" s="44"/>
      <c r="P907" s="44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ht="15.75" customHeight="1">
      <c r="A908" s="6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6"/>
      <c r="M908" s="44"/>
      <c r="N908" s="44"/>
      <c r="O908" s="44"/>
      <c r="P908" s="44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ht="15.75" customHeight="1">
      <c r="A909" s="6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6"/>
      <c r="M909" s="44"/>
      <c r="N909" s="44"/>
      <c r="O909" s="44"/>
      <c r="P909" s="44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ht="15.75" customHeight="1">
      <c r="A910" s="6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6"/>
      <c r="M910" s="44"/>
      <c r="N910" s="44"/>
      <c r="O910" s="44"/>
      <c r="P910" s="44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ht="15.75" customHeight="1">
      <c r="A911" s="6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6"/>
      <c r="M911" s="44"/>
      <c r="N911" s="44"/>
      <c r="O911" s="44"/>
      <c r="P911" s="44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ht="15.75" customHeight="1">
      <c r="A912" s="6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6"/>
      <c r="M912" s="44"/>
      <c r="N912" s="44"/>
      <c r="O912" s="44"/>
      <c r="P912" s="44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ht="15.75" customHeight="1">
      <c r="A913" s="6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6"/>
      <c r="M913" s="44"/>
      <c r="N913" s="44"/>
      <c r="O913" s="44"/>
      <c r="P913" s="44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ht="15.75" customHeight="1">
      <c r="A914" s="6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6"/>
      <c r="M914" s="44"/>
      <c r="N914" s="44"/>
      <c r="O914" s="44"/>
      <c r="P914" s="44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ht="15.75" customHeight="1">
      <c r="A915" s="6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6"/>
      <c r="M915" s="44"/>
      <c r="N915" s="44"/>
      <c r="O915" s="44"/>
      <c r="P915" s="44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ht="15.75" customHeight="1">
      <c r="A916" s="6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6"/>
      <c r="M916" s="44"/>
      <c r="N916" s="44"/>
      <c r="O916" s="44"/>
      <c r="P916" s="44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ht="15.75" customHeight="1">
      <c r="A917" s="6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6"/>
      <c r="M917" s="44"/>
      <c r="N917" s="44"/>
      <c r="O917" s="44"/>
      <c r="P917" s="44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ht="15.75" customHeight="1">
      <c r="A918" s="6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6"/>
      <c r="M918" s="44"/>
      <c r="N918" s="44"/>
      <c r="O918" s="44"/>
      <c r="P918" s="44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ht="15.75" customHeight="1">
      <c r="A919" s="6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6"/>
      <c r="M919" s="44"/>
      <c r="N919" s="44"/>
      <c r="O919" s="44"/>
      <c r="P919" s="44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ht="15.75" customHeight="1">
      <c r="A920" s="6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6"/>
      <c r="M920" s="44"/>
      <c r="N920" s="44"/>
      <c r="O920" s="44"/>
      <c r="P920" s="44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ht="15.75" customHeight="1">
      <c r="A921" s="6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6"/>
      <c r="M921" s="44"/>
      <c r="N921" s="44"/>
      <c r="O921" s="44"/>
      <c r="P921" s="44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ht="15.75" customHeight="1">
      <c r="A922" s="6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6"/>
      <c r="M922" s="44"/>
      <c r="N922" s="44"/>
      <c r="O922" s="44"/>
      <c r="P922" s="44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ht="15.75" customHeight="1">
      <c r="A923" s="6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6"/>
      <c r="M923" s="44"/>
      <c r="N923" s="44"/>
      <c r="O923" s="44"/>
      <c r="P923" s="44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ht="15.75" customHeight="1">
      <c r="A924" s="6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6"/>
      <c r="M924" s="44"/>
      <c r="N924" s="44"/>
      <c r="O924" s="44"/>
      <c r="P924" s="44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ht="15.75" customHeight="1">
      <c r="A925" s="6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6"/>
      <c r="M925" s="44"/>
      <c r="N925" s="44"/>
      <c r="O925" s="44"/>
      <c r="P925" s="44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ht="15.75" customHeight="1">
      <c r="A926" s="6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6"/>
      <c r="M926" s="44"/>
      <c r="N926" s="44"/>
      <c r="O926" s="44"/>
      <c r="P926" s="44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ht="15.75" customHeight="1">
      <c r="A927" s="6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6"/>
      <c r="M927" s="44"/>
      <c r="N927" s="44"/>
      <c r="O927" s="44"/>
      <c r="P927" s="44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ht="15.75" customHeight="1">
      <c r="A928" s="6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6"/>
      <c r="M928" s="44"/>
      <c r="N928" s="44"/>
      <c r="O928" s="44"/>
      <c r="P928" s="44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ht="15.75" customHeight="1">
      <c r="A929" s="6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6"/>
      <c r="M929" s="44"/>
      <c r="N929" s="44"/>
      <c r="O929" s="44"/>
      <c r="P929" s="44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ht="15.75" customHeight="1">
      <c r="A930" s="6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6"/>
      <c r="M930" s="44"/>
      <c r="N930" s="44"/>
      <c r="O930" s="44"/>
      <c r="P930" s="44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ht="15.75" customHeight="1">
      <c r="A931" s="6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6"/>
      <c r="M931" s="44"/>
      <c r="N931" s="44"/>
      <c r="O931" s="44"/>
      <c r="P931" s="44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ht="15.75" customHeight="1">
      <c r="A932" s="6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6"/>
      <c r="M932" s="44"/>
      <c r="N932" s="44"/>
      <c r="O932" s="44"/>
      <c r="P932" s="44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ht="15.75" customHeight="1">
      <c r="A933" s="6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6"/>
      <c r="M933" s="44"/>
      <c r="N933" s="44"/>
      <c r="O933" s="44"/>
      <c r="P933" s="44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ht="15.75" customHeight="1">
      <c r="A934" s="6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6"/>
      <c r="M934" s="44"/>
      <c r="N934" s="44"/>
      <c r="O934" s="44"/>
      <c r="P934" s="44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ht="15.75" customHeight="1">
      <c r="A935" s="6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6"/>
      <c r="M935" s="44"/>
      <c r="N935" s="44"/>
      <c r="O935" s="44"/>
      <c r="P935" s="44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ht="15.75" customHeight="1">
      <c r="A936" s="6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6"/>
      <c r="M936" s="44"/>
      <c r="N936" s="44"/>
      <c r="O936" s="44"/>
      <c r="P936" s="44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ht="15.75" customHeight="1">
      <c r="A937" s="6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6"/>
      <c r="M937" s="44"/>
      <c r="N937" s="44"/>
      <c r="O937" s="44"/>
      <c r="P937" s="44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ht="15.75" customHeight="1">
      <c r="A938" s="6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6"/>
      <c r="M938" s="44"/>
      <c r="N938" s="44"/>
      <c r="O938" s="44"/>
      <c r="P938" s="44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ht="15.75" customHeight="1">
      <c r="A939" s="6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6"/>
      <c r="M939" s="44"/>
      <c r="N939" s="44"/>
      <c r="O939" s="44"/>
      <c r="P939" s="44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ht="15.75" customHeight="1">
      <c r="A940" s="6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6"/>
      <c r="M940" s="44"/>
      <c r="N940" s="44"/>
      <c r="O940" s="44"/>
      <c r="P940" s="44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ht="15.75" customHeight="1">
      <c r="A941" s="6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6"/>
      <c r="M941" s="44"/>
      <c r="N941" s="44"/>
      <c r="O941" s="44"/>
      <c r="P941" s="44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ht="15.75" customHeight="1">
      <c r="A942" s="6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6"/>
      <c r="M942" s="44"/>
      <c r="N942" s="44"/>
      <c r="O942" s="44"/>
      <c r="P942" s="44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ht="15.75" customHeight="1">
      <c r="A943" s="6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6"/>
      <c r="M943" s="44"/>
      <c r="N943" s="44"/>
      <c r="O943" s="44"/>
      <c r="P943" s="44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ht="15.75" customHeight="1">
      <c r="A944" s="6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6"/>
      <c r="M944" s="44"/>
      <c r="N944" s="44"/>
      <c r="O944" s="44"/>
      <c r="P944" s="44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ht="15.75" customHeight="1">
      <c r="A945" s="6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6"/>
      <c r="M945" s="44"/>
      <c r="N945" s="44"/>
      <c r="O945" s="44"/>
      <c r="P945" s="44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ht="15.75" customHeight="1">
      <c r="A946" s="6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6"/>
      <c r="M946" s="44"/>
      <c r="N946" s="44"/>
      <c r="O946" s="44"/>
      <c r="P946" s="44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ht="15.75" customHeight="1">
      <c r="A947" s="6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6"/>
      <c r="M947" s="44"/>
      <c r="N947" s="44"/>
      <c r="O947" s="44"/>
      <c r="P947" s="44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ht="15.75" customHeight="1">
      <c r="A948" s="6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6"/>
      <c r="M948" s="44"/>
      <c r="N948" s="44"/>
      <c r="O948" s="44"/>
      <c r="P948" s="44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ht="15.75" customHeight="1">
      <c r="A949" s="6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6"/>
      <c r="M949" s="44"/>
      <c r="N949" s="44"/>
      <c r="O949" s="44"/>
      <c r="P949" s="44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ht="15.75" customHeight="1">
      <c r="A950" s="6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6"/>
      <c r="M950" s="44"/>
      <c r="N950" s="44"/>
      <c r="O950" s="44"/>
      <c r="P950" s="44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ht="15.75" customHeight="1">
      <c r="A951" s="6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6"/>
      <c r="M951" s="44"/>
      <c r="N951" s="44"/>
      <c r="O951" s="44"/>
      <c r="P951" s="44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ht="15.75" customHeight="1">
      <c r="A952" s="6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6"/>
      <c r="M952" s="44"/>
      <c r="N952" s="44"/>
      <c r="O952" s="44"/>
      <c r="P952" s="44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ht="15.75" customHeight="1">
      <c r="A953" s="6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6"/>
      <c r="M953" s="44"/>
      <c r="N953" s="44"/>
      <c r="O953" s="44"/>
      <c r="P953" s="44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ht="15.75" customHeight="1">
      <c r="A954" s="6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6"/>
      <c r="M954" s="44"/>
      <c r="N954" s="44"/>
      <c r="O954" s="44"/>
      <c r="P954" s="44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ht="15.75" customHeight="1">
      <c r="A955" s="6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6"/>
      <c r="M955" s="44"/>
      <c r="N955" s="44"/>
      <c r="O955" s="44"/>
      <c r="P955" s="44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ht="15.75" customHeight="1">
      <c r="A956" s="6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6"/>
      <c r="M956" s="44"/>
      <c r="N956" s="44"/>
      <c r="O956" s="44"/>
      <c r="P956" s="44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ht="15.75" customHeight="1">
      <c r="A957" s="6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6"/>
      <c r="M957" s="44"/>
      <c r="N957" s="44"/>
      <c r="O957" s="44"/>
      <c r="P957" s="44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ht="15.75" customHeight="1">
      <c r="A958" s="6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6"/>
      <c r="M958" s="44"/>
      <c r="N958" s="44"/>
      <c r="O958" s="44"/>
      <c r="P958" s="44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ht="15.75" customHeight="1">
      <c r="A959" s="6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6"/>
      <c r="M959" s="44"/>
      <c r="N959" s="44"/>
      <c r="O959" s="44"/>
      <c r="P959" s="44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ht="15.75" customHeight="1">
      <c r="A960" s="6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6"/>
      <c r="M960" s="44"/>
      <c r="N960" s="44"/>
      <c r="O960" s="44"/>
      <c r="P960" s="44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ht="15.75" customHeight="1">
      <c r="A961" s="6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6"/>
      <c r="M961" s="44"/>
      <c r="N961" s="44"/>
      <c r="O961" s="44"/>
      <c r="P961" s="44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ht="15.75" customHeight="1">
      <c r="A962" s="6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6"/>
      <c r="M962" s="44"/>
      <c r="N962" s="44"/>
      <c r="O962" s="44"/>
      <c r="P962" s="44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ht="15.75" customHeight="1">
      <c r="A963" s="6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6"/>
      <c r="M963" s="44"/>
      <c r="N963" s="44"/>
      <c r="O963" s="44"/>
      <c r="P963" s="44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ht="15.75" customHeight="1">
      <c r="A964" s="6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6"/>
      <c r="M964" s="44"/>
      <c r="N964" s="44"/>
      <c r="O964" s="44"/>
      <c r="P964" s="44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ht="15.75" customHeight="1">
      <c r="A965" s="6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6"/>
      <c r="M965" s="44"/>
      <c r="N965" s="44"/>
      <c r="O965" s="44"/>
      <c r="P965" s="44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ht="15.75" customHeight="1">
      <c r="A966" s="6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6"/>
      <c r="M966" s="44"/>
      <c r="N966" s="44"/>
      <c r="O966" s="44"/>
      <c r="P966" s="44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ht="15.75" customHeight="1">
      <c r="A967" s="6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6"/>
      <c r="M967" s="44"/>
      <c r="N967" s="44"/>
      <c r="O967" s="44"/>
      <c r="P967" s="44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ht="15.75" customHeight="1">
      <c r="A968" s="6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6"/>
      <c r="M968" s="44"/>
      <c r="N968" s="44"/>
      <c r="O968" s="44"/>
      <c r="P968" s="44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ht="15.75" customHeight="1">
      <c r="A969" s="6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6"/>
      <c r="M969" s="44"/>
      <c r="N969" s="44"/>
      <c r="O969" s="44"/>
      <c r="P969" s="44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ht="15.75" customHeight="1">
      <c r="A970" s="6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6"/>
      <c r="M970" s="44"/>
      <c r="N970" s="44"/>
      <c r="O970" s="44"/>
      <c r="P970" s="44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ht="15.75" customHeight="1">
      <c r="A971" s="6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6"/>
      <c r="M971" s="44"/>
      <c r="N971" s="44"/>
      <c r="O971" s="44"/>
      <c r="P971" s="44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ht="15.75" customHeight="1">
      <c r="A972" s="6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6"/>
      <c r="M972" s="44"/>
      <c r="N972" s="44"/>
      <c r="O972" s="44"/>
      <c r="P972" s="44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ht="15.75" customHeight="1">
      <c r="A973" s="6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6"/>
      <c r="M973" s="44"/>
      <c r="N973" s="44"/>
      <c r="O973" s="44"/>
      <c r="P973" s="44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ht="15.75" customHeight="1">
      <c r="A974" s="6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6"/>
      <c r="M974" s="44"/>
      <c r="N974" s="44"/>
      <c r="O974" s="44"/>
      <c r="P974" s="44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ht="15.75" customHeight="1">
      <c r="A975" s="6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6"/>
      <c r="M975" s="44"/>
      <c r="N975" s="44"/>
      <c r="O975" s="44"/>
      <c r="P975" s="44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ht="15.75" customHeight="1">
      <c r="A976" s="6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6"/>
      <c r="M976" s="44"/>
      <c r="N976" s="44"/>
      <c r="O976" s="44"/>
      <c r="P976" s="44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ht="15.75" customHeight="1">
      <c r="A977" s="6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6"/>
      <c r="M977" s="44"/>
      <c r="N977" s="44"/>
      <c r="O977" s="44"/>
      <c r="P977" s="44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ht="15.75" customHeight="1">
      <c r="A978" s="6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6"/>
      <c r="M978" s="44"/>
      <c r="N978" s="44"/>
      <c r="O978" s="44"/>
      <c r="P978" s="44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ht="15.75" customHeight="1">
      <c r="A979" s="6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6"/>
      <c r="M979" s="44"/>
      <c r="N979" s="44"/>
      <c r="O979" s="44"/>
      <c r="P979" s="44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ht="15.75" customHeight="1">
      <c r="A980" s="6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6"/>
      <c r="M980" s="44"/>
      <c r="N980" s="44"/>
      <c r="O980" s="44"/>
      <c r="P980" s="44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ht="15.75" customHeight="1">
      <c r="A981" s="6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6"/>
      <c r="M981" s="44"/>
      <c r="N981" s="44"/>
      <c r="O981" s="44"/>
      <c r="P981" s="44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ht="15.75" customHeight="1">
      <c r="A982" s="6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6"/>
      <c r="M982" s="44"/>
      <c r="N982" s="44"/>
      <c r="O982" s="44"/>
      <c r="P982" s="44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ht="15.75" customHeight="1">
      <c r="A983" s="6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6"/>
      <c r="M983" s="44"/>
      <c r="N983" s="44"/>
      <c r="O983" s="44"/>
      <c r="P983" s="44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ht="15.75" customHeight="1">
      <c r="A984" s="6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6"/>
      <c r="M984" s="44"/>
      <c r="N984" s="44"/>
      <c r="O984" s="44"/>
      <c r="P984" s="44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ht="15.75" customHeight="1">
      <c r="A985" s="6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6"/>
      <c r="M985" s="44"/>
      <c r="N985" s="44"/>
      <c r="O985" s="44"/>
      <c r="P985" s="44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ht="15.75" customHeight="1">
      <c r="A986" s="6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6"/>
      <c r="M986" s="44"/>
      <c r="N986" s="44"/>
      <c r="O986" s="44"/>
      <c r="P986" s="44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ht="15.75" customHeight="1">
      <c r="A987" s="6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6"/>
      <c r="M987" s="44"/>
      <c r="N987" s="44"/>
      <c r="O987" s="44"/>
      <c r="P987" s="44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ht="15.75" customHeight="1">
      <c r="A988" s="6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6"/>
      <c r="M988" s="44"/>
      <c r="N988" s="44"/>
      <c r="O988" s="44"/>
      <c r="P988" s="44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ht="15.75" customHeight="1">
      <c r="A989" s="6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6"/>
      <c r="M989" s="44"/>
      <c r="N989" s="44"/>
      <c r="O989" s="44"/>
      <c r="P989" s="44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ht="15.75" customHeight="1">
      <c r="A990" s="6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6"/>
      <c r="M990" s="44"/>
      <c r="N990" s="44"/>
      <c r="O990" s="44"/>
      <c r="P990" s="44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ht="15.75" customHeight="1">
      <c r="A991" s="6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6"/>
      <c r="M991" s="44"/>
      <c r="N991" s="44"/>
      <c r="O991" s="44"/>
      <c r="P991" s="44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ht="15.75" customHeight="1">
      <c r="A992" s="6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6"/>
      <c r="M992" s="44"/>
      <c r="N992" s="44"/>
      <c r="O992" s="44"/>
      <c r="P992" s="44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ht="15.75" customHeight="1">
      <c r="A993" s="6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6"/>
      <c r="M993" s="44"/>
      <c r="N993" s="44"/>
      <c r="O993" s="44"/>
      <c r="P993" s="44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ht="15.75" customHeight="1">
      <c r="A994" s="6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6"/>
      <c r="M994" s="44"/>
      <c r="N994" s="44"/>
      <c r="O994" s="44"/>
      <c r="P994" s="44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ht="15.75" customHeight="1">
      <c r="A995" s="6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6"/>
      <c r="M995" s="44"/>
      <c r="N995" s="44"/>
      <c r="O995" s="44"/>
      <c r="P995" s="44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ht="15.75" customHeight="1">
      <c r="A996" s="6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6"/>
      <c r="M996" s="44"/>
      <c r="N996" s="44"/>
      <c r="O996" s="44"/>
      <c r="P996" s="44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ht="15.75" customHeight="1">
      <c r="A997" s="6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6"/>
      <c r="M997" s="44"/>
      <c r="N997" s="44"/>
      <c r="O997" s="44"/>
      <c r="P997" s="44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ht="15.75" customHeight="1">
      <c r="A998" s="6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6"/>
      <c r="M998" s="44"/>
      <c r="N998" s="44"/>
      <c r="O998" s="44"/>
      <c r="P998" s="44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ht="15.75" customHeight="1">
      <c r="A999" s="6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6"/>
      <c r="M999" s="44"/>
      <c r="N999" s="44"/>
      <c r="O999" s="44"/>
      <c r="P999" s="44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ht="15.75" customHeight="1">
      <c r="A1000" s="6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6"/>
      <c r="M1000" s="44"/>
      <c r="N1000" s="44"/>
      <c r="O1000" s="44"/>
      <c r="P1000" s="44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</sheetData>
  <mergeCells count="25">
    <mergeCell ref="B1:K4"/>
    <mergeCell ref="B5:K8"/>
    <mergeCell ref="L6:L8"/>
    <mergeCell ref="B9:K9"/>
    <mergeCell ref="B10:K11"/>
    <mergeCell ref="B12:K12"/>
    <mergeCell ref="B13:K14"/>
    <mergeCell ref="B15:K15"/>
    <mergeCell ref="B16:K17"/>
    <mergeCell ref="B18:K18"/>
    <mergeCell ref="B19:K20"/>
    <mergeCell ref="B21:K21"/>
    <mergeCell ref="B22:K23"/>
    <mergeCell ref="B24:K24"/>
    <mergeCell ref="B32:K32"/>
    <mergeCell ref="B33:K33"/>
    <mergeCell ref="B34:K34"/>
    <mergeCell ref="B35:K36"/>
    <mergeCell ref="B25:K25"/>
    <mergeCell ref="B26:K26"/>
    <mergeCell ref="B27:K27"/>
    <mergeCell ref="B28:K28"/>
    <mergeCell ref="B29:K29"/>
    <mergeCell ref="B30:K30"/>
    <mergeCell ref="B31:K31"/>
  </mergeCells>
  <hyperlinks>
    <hyperlink display="Ver Plan de acción" location="Plan de acción!A1" ref="L20"/>
    <hyperlink display="Ver responsables" location="Responsables!A1" ref="L25"/>
    <hyperlink display="Ver temporalidad" location="Temporalidad!A1" ref="L27"/>
    <hyperlink display="Ver presupuestos preoperativo" location="$Preoperativa!A1" ref="L30"/>
    <hyperlink display="Ver presupuestos operativo" location="$Operativo!A1" ref="L31"/>
    <hyperlink display="Ver presupuesto de mantenimiento" location="$Mantenimiento!A1" ref="L32"/>
    <hyperlink display="Ver presupuesto de S&amp;E" location="$S&amp;E!A1" ref="L33"/>
    <hyperlink display="Ver Plan de compras" location="null!A1" ref="L36"/>
  </hyperlink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3.0"/>
    <col customWidth="1" min="3" max="3" width="14.71"/>
    <col customWidth="1" min="4" max="4" width="40.71"/>
    <col customWidth="1" min="5" max="5" width="32.14"/>
    <col customWidth="1" min="6" max="7" width="16.43"/>
    <col customWidth="1" min="8" max="9" width="19.0"/>
    <col customWidth="1" min="10" max="10" width="17.29"/>
    <col customWidth="1" min="11" max="31" width="11.43"/>
  </cols>
  <sheetData>
    <row r="1" ht="12.75" customHeight="1">
      <c r="A1" s="45"/>
      <c r="B1" s="46" t="s">
        <v>31</v>
      </c>
      <c r="C1" s="8"/>
      <c r="D1" s="8"/>
      <c r="E1" s="8"/>
      <c r="F1" s="8"/>
      <c r="G1" s="8"/>
      <c r="H1" s="8"/>
      <c r="I1" s="8"/>
      <c r="J1" s="9"/>
      <c r="K1" s="47" t="s">
        <v>32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ht="12.75" customHeight="1">
      <c r="A2" s="45"/>
      <c r="B2" s="10"/>
      <c r="J2" s="11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ht="12.75" customHeight="1">
      <c r="A3" s="45"/>
      <c r="B3" s="10"/>
      <c r="J3" s="11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ht="12.75" customHeight="1">
      <c r="A4" s="45"/>
      <c r="B4" s="10"/>
      <c r="J4" s="11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</row>
    <row r="5" ht="45.75" customHeight="1">
      <c r="A5" s="45"/>
      <c r="B5" s="12"/>
      <c r="C5" s="13"/>
      <c r="D5" s="13"/>
      <c r="E5" s="13"/>
      <c r="F5" s="13"/>
      <c r="G5" s="13"/>
      <c r="H5" s="13"/>
      <c r="I5" s="13"/>
      <c r="J5" s="14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</row>
    <row r="6" ht="34.5" customHeight="1">
      <c r="A6" s="48"/>
      <c r="B6" s="49" t="s">
        <v>33</v>
      </c>
      <c r="C6" s="50" t="s">
        <v>34</v>
      </c>
      <c r="D6" s="50" t="s">
        <v>35</v>
      </c>
      <c r="E6" s="50" t="s">
        <v>10</v>
      </c>
      <c r="F6" s="50" t="s">
        <v>36</v>
      </c>
      <c r="G6" s="50" t="s">
        <v>37</v>
      </c>
      <c r="H6" s="50" t="s">
        <v>12</v>
      </c>
      <c r="I6" s="50" t="s">
        <v>36</v>
      </c>
      <c r="J6" s="51" t="s">
        <v>18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ht="11.25" customHeight="1">
      <c r="A7" s="52"/>
      <c r="B7" s="53" t="s">
        <v>38</v>
      </c>
      <c r="C7" s="54" t="s">
        <v>39</v>
      </c>
      <c r="D7" s="55" t="s">
        <v>40</v>
      </c>
      <c r="E7" s="56" t="s">
        <v>41</v>
      </c>
      <c r="F7" s="57">
        <v>44617.0</v>
      </c>
      <c r="G7" s="58" t="s">
        <v>42</v>
      </c>
      <c r="H7" s="59" t="s">
        <v>43</v>
      </c>
      <c r="I7" s="57">
        <v>44617.0</v>
      </c>
      <c r="J7" s="60" t="s">
        <v>44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ht="11.25" customHeight="1">
      <c r="A8" s="52"/>
      <c r="B8" s="61"/>
      <c r="C8" s="62"/>
      <c r="D8" s="55" t="s">
        <v>45</v>
      </c>
      <c r="E8" s="63" t="s">
        <v>46</v>
      </c>
      <c r="F8" s="57">
        <v>44617.0</v>
      </c>
      <c r="G8" s="62"/>
      <c r="H8" s="62"/>
      <c r="I8" s="57">
        <v>44617.0</v>
      </c>
      <c r="J8" s="64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9" ht="11.25" customHeight="1">
      <c r="A9" s="52"/>
      <c r="B9" s="61"/>
      <c r="C9" s="62"/>
      <c r="D9" s="55" t="s">
        <v>47</v>
      </c>
      <c r="E9" s="62"/>
      <c r="F9" s="57">
        <v>44617.0</v>
      </c>
      <c r="G9" s="62"/>
      <c r="H9" s="62"/>
      <c r="I9" s="57">
        <v>44617.0</v>
      </c>
      <c r="J9" s="64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</row>
    <row r="10" ht="11.25" customHeight="1">
      <c r="A10" s="52"/>
      <c r="B10" s="61"/>
      <c r="C10" s="62"/>
      <c r="D10" s="55" t="s">
        <v>48</v>
      </c>
      <c r="E10" s="62"/>
      <c r="F10" s="57">
        <v>44617.0</v>
      </c>
      <c r="G10" s="62"/>
      <c r="H10" s="62"/>
      <c r="I10" s="57">
        <v>44617.0</v>
      </c>
      <c r="J10" s="64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</row>
    <row r="11" ht="25.5" customHeight="1">
      <c r="A11" s="52"/>
      <c r="B11" s="61"/>
      <c r="C11" s="65"/>
      <c r="D11" s="55" t="s">
        <v>49</v>
      </c>
      <c r="E11" s="65"/>
      <c r="F11" s="57">
        <v>44617.0</v>
      </c>
      <c r="G11" s="62"/>
      <c r="H11" s="62"/>
      <c r="I11" s="57">
        <v>44617.0</v>
      </c>
      <c r="J11" s="64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ht="11.25" customHeight="1">
      <c r="A12" s="52"/>
      <c r="B12" s="61"/>
      <c r="C12" s="54" t="s">
        <v>50</v>
      </c>
      <c r="D12" s="55" t="s">
        <v>51</v>
      </c>
      <c r="E12" s="66" t="s">
        <v>52</v>
      </c>
      <c r="F12" s="57">
        <v>44617.0</v>
      </c>
      <c r="G12" s="62"/>
      <c r="H12" s="62"/>
      <c r="I12" s="57">
        <v>44617.0</v>
      </c>
      <c r="J12" s="64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</row>
    <row r="13" ht="11.25" customHeight="1">
      <c r="A13" s="52"/>
      <c r="B13" s="61"/>
      <c r="C13" s="62"/>
      <c r="D13" s="55" t="s">
        <v>53</v>
      </c>
      <c r="E13" s="62"/>
      <c r="F13" s="57">
        <v>44645.0</v>
      </c>
      <c r="G13" s="62"/>
      <c r="H13" s="62"/>
      <c r="I13" s="57">
        <v>44645.0</v>
      </c>
      <c r="J13" s="64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</row>
    <row r="14" ht="11.25" customHeight="1">
      <c r="A14" s="52"/>
      <c r="B14" s="61"/>
      <c r="C14" s="62"/>
      <c r="D14" s="55" t="s">
        <v>54</v>
      </c>
      <c r="E14" s="62"/>
      <c r="F14" s="57">
        <v>44645.0</v>
      </c>
      <c r="G14" s="62"/>
      <c r="H14" s="62"/>
      <c r="I14" s="57">
        <v>44645.0</v>
      </c>
      <c r="J14" s="64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</row>
    <row r="15" ht="11.25" customHeight="1">
      <c r="A15" s="52"/>
      <c r="B15" s="61"/>
      <c r="C15" s="62"/>
      <c r="D15" s="55" t="s">
        <v>55</v>
      </c>
      <c r="E15" s="62"/>
      <c r="F15" s="57">
        <v>44645.0</v>
      </c>
      <c r="G15" s="62"/>
      <c r="H15" s="62"/>
      <c r="I15" s="57">
        <v>44645.0</v>
      </c>
      <c r="J15" s="64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</row>
    <row r="16" ht="11.25" customHeight="1">
      <c r="A16" s="52"/>
      <c r="B16" s="61"/>
      <c r="C16" s="65"/>
      <c r="D16" s="55" t="s">
        <v>56</v>
      </c>
      <c r="E16" s="65"/>
      <c r="F16" s="57">
        <v>44645.0</v>
      </c>
      <c r="G16" s="62"/>
      <c r="H16" s="62"/>
      <c r="I16" s="57">
        <v>44645.0</v>
      </c>
      <c r="J16" s="64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</row>
    <row r="17" ht="12.0" customHeight="1">
      <c r="A17" s="52"/>
      <c r="B17" s="61"/>
      <c r="C17" s="54" t="s">
        <v>57</v>
      </c>
      <c r="D17" s="55" t="s">
        <v>58</v>
      </c>
      <c r="E17" s="63" t="s">
        <v>59</v>
      </c>
      <c r="F17" s="57">
        <v>44676.0</v>
      </c>
      <c r="G17" s="62"/>
      <c r="H17" s="62"/>
      <c r="I17" s="57">
        <v>44676.0</v>
      </c>
      <c r="J17" s="64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</row>
    <row r="18" ht="12.0" customHeight="1">
      <c r="A18" s="52"/>
      <c r="B18" s="61"/>
      <c r="C18" s="62"/>
      <c r="D18" s="55" t="s">
        <v>60</v>
      </c>
      <c r="E18" s="62"/>
      <c r="F18" s="57">
        <v>44676.0</v>
      </c>
      <c r="G18" s="62"/>
      <c r="H18" s="62"/>
      <c r="I18" s="57">
        <v>44676.0</v>
      </c>
      <c r="J18" s="64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</row>
    <row r="19" ht="12.0" customHeight="1">
      <c r="A19" s="52"/>
      <c r="B19" s="61"/>
      <c r="C19" s="62"/>
      <c r="D19" s="55" t="s">
        <v>61</v>
      </c>
      <c r="E19" s="65"/>
      <c r="F19" s="57">
        <v>44676.0</v>
      </c>
      <c r="G19" s="62"/>
      <c r="H19" s="62"/>
      <c r="I19" s="57">
        <v>44676.0</v>
      </c>
      <c r="J19" s="64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</row>
    <row r="20" ht="11.25" customHeight="1">
      <c r="A20" s="52"/>
      <c r="B20" s="61"/>
      <c r="C20" s="62"/>
      <c r="D20" s="55" t="s">
        <v>62</v>
      </c>
      <c r="E20" s="67" t="s">
        <v>63</v>
      </c>
      <c r="F20" s="57">
        <v>44676.0</v>
      </c>
      <c r="G20" s="62"/>
      <c r="H20" s="62"/>
      <c r="I20" s="57">
        <v>44676.0</v>
      </c>
      <c r="J20" s="64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</row>
    <row r="21" ht="12.75" customHeight="1">
      <c r="A21" s="52"/>
      <c r="B21" s="68"/>
      <c r="C21" s="65"/>
      <c r="D21" s="55" t="s">
        <v>64</v>
      </c>
      <c r="E21" s="69" t="s">
        <v>65</v>
      </c>
      <c r="F21" s="57">
        <v>44676.0</v>
      </c>
      <c r="G21" s="65"/>
      <c r="H21" s="62"/>
      <c r="I21" s="57">
        <v>44676.0</v>
      </c>
      <c r="J21" s="70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ht="12.75" customHeight="1">
      <c r="A22" s="45"/>
      <c r="B22" s="71" t="s">
        <v>66</v>
      </c>
      <c r="C22" s="72" t="s">
        <v>67</v>
      </c>
      <c r="D22" s="55" t="s">
        <v>68</v>
      </c>
      <c r="E22" s="63" t="s">
        <v>69</v>
      </c>
      <c r="F22" s="73">
        <v>44706.0</v>
      </c>
      <c r="G22" s="74" t="s">
        <v>70</v>
      </c>
      <c r="H22" s="62"/>
      <c r="I22" s="73">
        <v>44706.0</v>
      </c>
      <c r="J22" s="75" t="s">
        <v>71</v>
      </c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</row>
    <row r="23" ht="43.5" customHeight="1">
      <c r="A23" s="45"/>
      <c r="B23" s="76"/>
      <c r="C23" s="62"/>
      <c r="D23" s="55" t="s">
        <v>72</v>
      </c>
      <c r="E23" s="62"/>
      <c r="F23" s="73">
        <v>44737.0</v>
      </c>
      <c r="G23" s="62"/>
      <c r="H23" s="62"/>
      <c r="I23" s="73">
        <v>44737.0</v>
      </c>
      <c r="J23" s="64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</row>
    <row r="24" ht="27.75" customHeight="1">
      <c r="A24" s="45"/>
      <c r="B24" s="76"/>
      <c r="C24" s="62"/>
      <c r="D24" s="55" t="s">
        <v>73</v>
      </c>
      <c r="E24" s="65"/>
      <c r="F24" s="73">
        <v>44767.0</v>
      </c>
      <c r="G24" s="62"/>
      <c r="H24" s="62"/>
      <c r="I24" s="73">
        <v>44767.0</v>
      </c>
      <c r="J24" s="64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</row>
    <row r="25" ht="27.0" customHeight="1">
      <c r="A25" s="45"/>
      <c r="B25" s="77"/>
      <c r="C25" s="62"/>
      <c r="D25" s="78" t="s">
        <v>74</v>
      </c>
      <c r="E25" s="79" t="s">
        <v>75</v>
      </c>
      <c r="F25" s="73">
        <v>44798.0</v>
      </c>
      <c r="G25" s="65"/>
      <c r="H25" s="62"/>
      <c r="I25" s="73">
        <v>44798.0</v>
      </c>
      <c r="J25" s="70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</row>
    <row r="26" ht="93.0" customHeight="1">
      <c r="A26" s="45"/>
      <c r="B26" s="80" t="s">
        <v>76</v>
      </c>
      <c r="C26" s="65"/>
      <c r="D26" s="65"/>
      <c r="E26" s="65"/>
      <c r="F26" s="73">
        <v>44829.0</v>
      </c>
      <c r="G26" s="81" t="s">
        <v>77</v>
      </c>
      <c r="H26" s="62"/>
      <c r="I26" s="73">
        <v>44829.0</v>
      </c>
      <c r="J26" s="82" t="s">
        <v>78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</row>
    <row r="27" ht="48.75" customHeight="1">
      <c r="A27" s="45"/>
      <c r="B27" s="83" t="s">
        <v>79</v>
      </c>
      <c r="C27" s="84" t="s">
        <v>80</v>
      </c>
      <c r="D27" s="55" t="s">
        <v>81</v>
      </c>
      <c r="E27" s="67" t="s">
        <v>82</v>
      </c>
      <c r="F27" s="73">
        <v>44859.0</v>
      </c>
      <c r="G27" s="62"/>
      <c r="H27" s="62"/>
      <c r="I27" s="73">
        <v>44859.0</v>
      </c>
      <c r="J27" s="75" t="s">
        <v>83</v>
      </c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ht="48.75" customHeight="1">
      <c r="A28" s="45"/>
      <c r="B28" s="85"/>
      <c r="C28" s="86"/>
      <c r="D28" s="87" t="s">
        <v>84</v>
      </c>
      <c r="E28" s="88" t="s">
        <v>85</v>
      </c>
      <c r="F28" s="89">
        <v>44920.0</v>
      </c>
      <c r="G28" s="86"/>
      <c r="H28" s="86"/>
      <c r="I28" s="89">
        <v>44920.0</v>
      </c>
      <c r="J28" s="90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</row>
    <row r="29" ht="12.75" customHeight="1">
      <c r="A29" s="45"/>
      <c r="B29" s="45"/>
      <c r="C29" s="45"/>
      <c r="D29" s="45"/>
      <c r="E29" s="45"/>
      <c r="F29" s="91"/>
      <c r="G29" s="45"/>
      <c r="H29" s="45"/>
      <c r="I29" s="91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</row>
    <row r="30" ht="12.75" customHeight="1">
      <c r="A30" s="45"/>
      <c r="B30" s="45"/>
      <c r="C30" s="45"/>
      <c r="D30" s="45"/>
      <c r="E30" s="45"/>
      <c r="F30" s="91"/>
      <c r="G30" s="45"/>
      <c r="H30" s="45"/>
      <c r="I30" s="91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</row>
    <row r="31" ht="12.75" customHeight="1">
      <c r="A31" s="45"/>
      <c r="B31" s="45"/>
      <c r="C31" s="45"/>
      <c r="D31" s="45"/>
      <c r="E31" s="45"/>
      <c r="F31" s="91"/>
      <c r="G31" s="45"/>
      <c r="H31" s="45"/>
      <c r="I31" s="91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</row>
    <row r="32" ht="12.75" customHeight="1">
      <c r="A32" s="45"/>
      <c r="B32" s="45"/>
      <c r="C32" s="45"/>
      <c r="D32" s="45"/>
      <c r="E32" s="45"/>
      <c r="F32" s="91"/>
      <c r="G32" s="45"/>
      <c r="H32" s="45"/>
      <c r="I32" s="91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ht="12.75" customHeight="1">
      <c r="A33" s="45"/>
      <c r="B33" s="45"/>
      <c r="C33" s="45"/>
      <c r="D33" s="45"/>
      <c r="E33" s="45"/>
      <c r="F33" s="91"/>
      <c r="G33" s="45"/>
      <c r="H33" s="45"/>
      <c r="I33" s="91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</row>
    <row r="34" ht="12.75" customHeight="1">
      <c r="A34" s="45"/>
      <c r="B34" s="45"/>
      <c r="C34" s="45"/>
      <c r="D34" s="45"/>
      <c r="E34" s="45"/>
      <c r="F34" s="91"/>
      <c r="G34" s="45"/>
      <c r="H34" s="45"/>
      <c r="I34" s="91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5" ht="12.75" customHeight="1">
      <c r="A35" s="45"/>
      <c r="B35" s="45"/>
      <c r="C35" s="45"/>
      <c r="D35" s="45"/>
      <c r="E35" s="45"/>
      <c r="F35" s="91"/>
      <c r="G35" s="45"/>
      <c r="H35" s="45"/>
      <c r="I35" s="91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</row>
    <row r="36" ht="12.75" customHeight="1">
      <c r="A36" s="45"/>
      <c r="B36" s="45"/>
      <c r="C36" s="45"/>
      <c r="D36" s="45"/>
      <c r="E36" s="45"/>
      <c r="F36" s="91"/>
      <c r="G36" s="45"/>
      <c r="H36" s="45"/>
      <c r="I36" s="91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</row>
    <row r="37" ht="12.75" customHeight="1">
      <c r="A37" s="45"/>
      <c r="B37" s="45"/>
      <c r="C37" s="45"/>
      <c r="D37" s="45"/>
      <c r="E37" s="45"/>
      <c r="F37" s="91"/>
      <c r="G37" s="45"/>
      <c r="H37" s="45"/>
      <c r="I37" s="91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</row>
    <row r="38" ht="12.75" customHeight="1">
      <c r="A38" s="45"/>
      <c r="B38" s="45"/>
      <c r="C38" s="45"/>
      <c r="D38" s="45"/>
      <c r="E38" s="45"/>
      <c r="F38" s="91"/>
      <c r="G38" s="45"/>
      <c r="H38" s="45"/>
      <c r="I38" s="91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</row>
    <row r="39" ht="12.75" customHeight="1">
      <c r="A39" s="45"/>
      <c r="B39" s="45"/>
      <c r="C39" s="45"/>
      <c r="D39" s="45"/>
      <c r="E39" s="45"/>
      <c r="F39" s="91"/>
      <c r="G39" s="45"/>
      <c r="H39" s="45"/>
      <c r="I39" s="91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</row>
    <row r="40" ht="12.75" customHeight="1">
      <c r="A40" s="45"/>
      <c r="B40" s="45"/>
      <c r="C40" s="45"/>
      <c r="D40" s="45"/>
      <c r="E40" s="45"/>
      <c r="F40" s="91"/>
      <c r="G40" s="45"/>
      <c r="H40" s="45"/>
      <c r="I40" s="91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</row>
    <row r="41" ht="12.75" customHeight="1">
      <c r="A41" s="45"/>
      <c r="B41" s="45"/>
      <c r="C41" s="45"/>
      <c r="D41" s="45"/>
      <c r="E41" s="45"/>
      <c r="F41" s="91"/>
      <c r="G41" s="45"/>
      <c r="H41" s="45"/>
      <c r="I41" s="91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</row>
    <row r="42" ht="12.75" customHeight="1">
      <c r="A42" s="45"/>
      <c r="B42" s="45"/>
      <c r="C42" s="45"/>
      <c r="D42" s="45"/>
      <c r="E42" s="45"/>
      <c r="F42" s="91"/>
      <c r="G42" s="45"/>
      <c r="H42" s="45"/>
      <c r="I42" s="91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</row>
    <row r="43" ht="12.75" customHeight="1">
      <c r="A43" s="45"/>
      <c r="B43" s="45"/>
      <c r="C43" s="45"/>
      <c r="D43" s="45"/>
      <c r="E43" s="45"/>
      <c r="F43" s="91"/>
      <c r="G43" s="45"/>
      <c r="H43" s="45"/>
      <c r="I43" s="91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</row>
    <row r="44" ht="12.75" customHeight="1">
      <c r="A44" s="45"/>
      <c r="B44" s="45"/>
      <c r="C44" s="45"/>
      <c r="D44" s="45"/>
      <c r="E44" s="45"/>
      <c r="F44" s="91"/>
      <c r="G44" s="45"/>
      <c r="H44" s="45"/>
      <c r="I44" s="91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</row>
    <row r="45" ht="12.75" customHeight="1">
      <c r="A45" s="45"/>
      <c r="B45" s="45"/>
      <c r="C45" s="45"/>
      <c r="D45" s="45"/>
      <c r="E45" s="45"/>
      <c r="F45" s="91"/>
      <c r="G45" s="45"/>
      <c r="H45" s="45"/>
      <c r="I45" s="91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</row>
    <row r="46" ht="12.75" customHeight="1">
      <c r="A46" s="45"/>
      <c r="B46" s="45"/>
      <c r="C46" s="45"/>
      <c r="D46" s="45"/>
      <c r="E46" s="45"/>
      <c r="F46" s="91"/>
      <c r="G46" s="45"/>
      <c r="H46" s="45"/>
      <c r="I46" s="91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</row>
    <row r="47" ht="12.75" customHeight="1">
      <c r="A47" s="45"/>
      <c r="B47" s="45"/>
      <c r="C47" s="45"/>
      <c r="D47" s="45"/>
      <c r="E47" s="45"/>
      <c r="F47" s="91"/>
      <c r="G47" s="45"/>
      <c r="H47" s="45"/>
      <c r="I47" s="91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</row>
    <row r="48" ht="12.75" customHeight="1">
      <c r="A48" s="45"/>
      <c r="B48" s="45"/>
      <c r="C48" s="45"/>
      <c r="D48" s="45"/>
      <c r="E48" s="45"/>
      <c r="F48" s="91"/>
      <c r="G48" s="45"/>
      <c r="H48" s="45"/>
      <c r="I48" s="91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ht="12.75" customHeight="1">
      <c r="A49" s="45"/>
      <c r="B49" s="45"/>
      <c r="C49" s="45"/>
      <c r="D49" s="45"/>
      <c r="E49" s="45"/>
      <c r="F49" s="91"/>
      <c r="G49" s="45"/>
      <c r="H49" s="45"/>
      <c r="I49" s="91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ht="12.75" customHeight="1">
      <c r="A50" s="45"/>
      <c r="B50" s="45"/>
      <c r="C50" s="45"/>
      <c r="D50" s="45"/>
      <c r="E50" s="45"/>
      <c r="F50" s="91"/>
      <c r="G50" s="45"/>
      <c r="H50" s="45"/>
      <c r="I50" s="91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</row>
    <row r="51" ht="12.75" customHeight="1">
      <c r="A51" s="45"/>
      <c r="B51" s="45"/>
      <c r="C51" s="45"/>
      <c r="D51" s="45"/>
      <c r="E51" s="45"/>
      <c r="F51" s="91"/>
      <c r="G51" s="45"/>
      <c r="H51" s="45"/>
      <c r="I51" s="91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</row>
    <row r="52" ht="12.75" customHeight="1">
      <c r="A52" s="45"/>
      <c r="B52" s="45"/>
      <c r="C52" s="45"/>
      <c r="D52" s="45"/>
      <c r="E52" s="45"/>
      <c r="F52" s="91"/>
      <c r="G52" s="45"/>
      <c r="H52" s="45"/>
      <c r="I52" s="91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</row>
    <row r="53" ht="12.75" customHeight="1">
      <c r="A53" s="45"/>
      <c r="B53" s="45"/>
      <c r="C53" s="45"/>
      <c r="D53" s="45"/>
      <c r="E53" s="45"/>
      <c r="F53" s="91"/>
      <c r="G53" s="45"/>
      <c r="H53" s="45"/>
      <c r="I53" s="91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</row>
    <row r="54" ht="12.75" customHeight="1">
      <c r="A54" s="45"/>
      <c r="B54" s="45"/>
      <c r="C54" s="45"/>
      <c r="D54" s="45"/>
      <c r="E54" s="45"/>
      <c r="F54" s="91"/>
      <c r="G54" s="45"/>
      <c r="H54" s="45"/>
      <c r="I54" s="91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</row>
    <row r="55" ht="12.75" customHeight="1">
      <c r="A55" s="45"/>
      <c r="B55" s="45"/>
      <c r="C55" s="45"/>
      <c r="D55" s="45"/>
      <c r="E55" s="45"/>
      <c r="F55" s="91"/>
      <c r="G55" s="45"/>
      <c r="H55" s="45"/>
      <c r="I55" s="91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</row>
    <row r="56" ht="12.75" customHeight="1">
      <c r="A56" s="45"/>
      <c r="B56" s="45"/>
      <c r="C56" s="45"/>
      <c r="D56" s="45"/>
      <c r="E56" s="45"/>
      <c r="F56" s="91"/>
      <c r="G56" s="45"/>
      <c r="H56" s="45"/>
      <c r="I56" s="91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</row>
    <row r="57" ht="12.75" customHeight="1">
      <c r="A57" s="45"/>
      <c r="B57" s="45"/>
      <c r="C57" s="45"/>
      <c r="D57" s="45"/>
      <c r="E57" s="45"/>
      <c r="F57" s="91"/>
      <c r="G57" s="45"/>
      <c r="H57" s="45"/>
      <c r="I57" s="91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</row>
    <row r="58" ht="12.75" customHeight="1">
      <c r="A58" s="45"/>
      <c r="B58" s="45"/>
      <c r="C58" s="45"/>
      <c r="D58" s="45"/>
      <c r="E58" s="45"/>
      <c r="F58" s="91"/>
      <c r="G58" s="45"/>
      <c r="H58" s="45"/>
      <c r="I58" s="91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</row>
    <row r="59" ht="12.75" customHeight="1">
      <c r="A59" s="45"/>
      <c r="B59" s="45"/>
      <c r="C59" s="45"/>
      <c r="D59" s="45"/>
      <c r="E59" s="45"/>
      <c r="F59" s="91"/>
      <c r="G59" s="45"/>
      <c r="H59" s="45"/>
      <c r="I59" s="91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</row>
    <row r="60" ht="12.75" customHeight="1">
      <c r="A60" s="45"/>
      <c r="B60" s="45"/>
      <c r="C60" s="45"/>
      <c r="D60" s="45"/>
      <c r="E60" s="45"/>
      <c r="F60" s="91"/>
      <c r="G60" s="45"/>
      <c r="H60" s="45"/>
      <c r="I60" s="91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</row>
    <row r="61" ht="12.75" customHeight="1">
      <c r="A61" s="45"/>
      <c r="B61" s="45"/>
      <c r="C61" s="45"/>
      <c r="D61" s="45"/>
      <c r="E61" s="45"/>
      <c r="F61" s="91"/>
      <c r="G61" s="45"/>
      <c r="H61" s="45"/>
      <c r="I61" s="91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</row>
    <row r="62" ht="12.75" customHeight="1">
      <c r="A62" s="45"/>
      <c r="B62" s="45"/>
      <c r="C62" s="45"/>
      <c r="D62" s="45"/>
      <c r="E62" s="45"/>
      <c r="F62" s="91"/>
      <c r="G62" s="45"/>
      <c r="H62" s="45"/>
      <c r="I62" s="91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</row>
    <row r="63" ht="12.75" customHeight="1">
      <c r="A63" s="45"/>
      <c r="B63" s="45"/>
      <c r="C63" s="45"/>
      <c r="D63" s="45"/>
      <c r="E63" s="45"/>
      <c r="F63" s="91"/>
      <c r="G63" s="45"/>
      <c r="H63" s="45"/>
      <c r="I63" s="91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</row>
    <row r="64" ht="12.75" customHeight="1">
      <c r="A64" s="45"/>
      <c r="B64" s="45"/>
      <c r="C64" s="45"/>
      <c r="D64" s="45"/>
      <c r="E64" s="45"/>
      <c r="F64" s="91"/>
      <c r="G64" s="45"/>
      <c r="H64" s="45"/>
      <c r="I64" s="91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</row>
    <row r="65" ht="12.75" customHeight="1">
      <c r="A65" s="45"/>
      <c r="B65" s="45"/>
      <c r="C65" s="45"/>
      <c r="D65" s="45"/>
      <c r="E65" s="45"/>
      <c r="F65" s="91"/>
      <c r="G65" s="45"/>
      <c r="H65" s="45"/>
      <c r="I65" s="91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</row>
    <row r="66" ht="12.75" customHeight="1">
      <c r="A66" s="45"/>
      <c r="B66" s="45"/>
      <c r="C66" s="45"/>
      <c r="D66" s="45"/>
      <c r="E66" s="45"/>
      <c r="F66" s="91"/>
      <c r="G66" s="45"/>
      <c r="H66" s="45"/>
      <c r="I66" s="91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</row>
    <row r="67" ht="12.75" customHeight="1">
      <c r="A67" s="45"/>
      <c r="B67" s="45"/>
      <c r="C67" s="45"/>
      <c r="D67" s="45"/>
      <c r="E67" s="45"/>
      <c r="F67" s="91"/>
      <c r="G67" s="45"/>
      <c r="H67" s="45"/>
      <c r="I67" s="91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</row>
    <row r="68" ht="12.75" customHeight="1">
      <c r="A68" s="45"/>
      <c r="B68" s="45"/>
      <c r="C68" s="45"/>
      <c r="D68" s="45"/>
      <c r="E68" s="45"/>
      <c r="F68" s="91"/>
      <c r="G68" s="45"/>
      <c r="H68" s="45"/>
      <c r="I68" s="91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</row>
    <row r="69" ht="12.75" customHeight="1">
      <c r="A69" s="45"/>
      <c r="B69" s="45"/>
      <c r="C69" s="45"/>
      <c r="D69" s="45"/>
      <c r="E69" s="45"/>
      <c r="F69" s="91"/>
      <c r="G69" s="45"/>
      <c r="H69" s="45"/>
      <c r="I69" s="91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</row>
    <row r="70" ht="12.75" customHeight="1">
      <c r="A70" s="45"/>
      <c r="B70" s="45"/>
      <c r="C70" s="45"/>
      <c r="D70" s="45"/>
      <c r="E70" s="45"/>
      <c r="F70" s="91"/>
      <c r="G70" s="45"/>
      <c r="H70" s="45"/>
      <c r="I70" s="91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</row>
    <row r="71" ht="12.75" customHeight="1">
      <c r="A71" s="45"/>
      <c r="B71" s="45"/>
      <c r="C71" s="45"/>
      <c r="D71" s="45"/>
      <c r="E71" s="45"/>
      <c r="F71" s="91"/>
      <c r="G71" s="45"/>
      <c r="H71" s="45"/>
      <c r="I71" s="91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</row>
    <row r="72" ht="12.75" customHeight="1">
      <c r="A72" s="45"/>
      <c r="B72" s="45"/>
      <c r="C72" s="45"/>
      <c r="D72" s="45"/>
      <c r="E72" s="45"/>
      <c r="F72" s="91"/>
      <c r="G72" s="45"/>
      <c r="H72" s="45"/>
      <c r="I72" s="91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</row>
    <row r="73" ht="12.75" customHeight="1">
      <c r="A73" s="45"/>
      <c r="B73" s="45"/>
      <c r="C73" s="45"/>
      <c r="D73" s="45"/>
      <c r="E73" s="45"/>
      <c r="F73" s="91"/>
      <c r="G73" s="45"/>
      <c r="H73" s="45"/>
      <c r="I73" s="91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</row>
    <row r="74" ht="12.75" customHeight="1">
      <c r="A74" s="45"/>
      <c r="B74" s="45"/>
      <c r="C74" s="45"/>
      <c r="D74" s="45"/>
      <c r="E74" s="45"/>
      <c r="F74" s="91"/>
      <c r="G74" s="45"/>
      <c r="H74" s="45"/>
      <c r="I74" s="91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</row>
    <row r="75" ht="12.75" customHeight="1">
      <c r="A75" s="45"/>
      <c r="B75" s="45"/>
      <c r="C75" s="45"/>
      <c r="D75" s="45"/>
      <c r="E75" s="45"/>
      <c r="F75" s="91"/>
      <c r="G75" s="45"/>
      <c r="H75" s="45"/>
      <c r="I75" s="91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</row>
    <row r="76" ht="12.75" customHeight="1">
      <c r="A76" s="45"/>
      <c r="B76" s="45"/>
      <c r="C76" s="45"/>
      <c r="D76" s="45"/>
      <c r="E76" s="45"/>
      <c r="F76" s="91"/>
      <c r="G76" s="45"/>
      <c r="H76" s="45"/>
      <c r="I76" s="91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</row>
    <row r="77" ht="12.75" customHeight="1">
      <c r="A77" s="45"/>
      <c r="B77" s="45"/>
      <c r="C77" s="45"/>
      <c r="D77" s="45"/>
      <c r="E77" s="45"/>
      <c r="F77" s="91"/>
      <c r="G77" s="45"/>
      <c r="H77" s="45"/>
      <c r="I77" s="91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</row>
    <row r="78" ht="12.75" customHeight="1">
      <c r="A78" s="45"/>
      <c r="B78" s="45"/>
      <c r="C78" s="45"/>
      <c r="D78" s="45"/>
      <c r="E78" s="45"/>
      <c r="F78" s="91"/>
      <c r="G78" s="45"/>
      <c r="H78" s="45"/>
      <c r="I78" s="91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</row>
    <row r="79" ht="12.75" customHeight="1">
      <c r="A79" s="45"/>
      <c r="B79" s="45"/>
      <c r="C79" s="45"/>
      <c r="D79" s="45"/>
      <c r="E79" s="45"/>
      <c r="F79" s="91"/>
      <c r="G79" s="45"/>
      <c r="H79" s="45"/>
      <c r="I79" s="91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</row>
    <row r="80" ht="12.75" customHeight="1">
      <c r="A80" s="45"/>
      <c r="B80" s="45"/>
      <c r="C80" s="45"/>
      <c r="D80" s="45"/>
      <c r="E80" s="45"/>
      <c r="F80" s="91"/>
      <c r="G80" s="45"/>
      <c r="H80" s="45"/>
      <c r="I80" s="91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</row>
    <row r="81" ht="12.75" customHeight="1">
      <c r="A81" s="45"/>
      <c r="B81" s="45"/>
      <c r="C81" s="45"/>
      <c r="D81" s="45"/>
      <c r="E81" s="45"/>
      <c r="F81" s="91"/>
      <c r="G81" s="45"/>
      <c r="H81" s="45"/>
      <c r="I81" s="91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</row>
    <row r="82" ht="12.75" customHeight="1">
      <c r="A82" s="45"/>
      <c r="B82" s="45"/>
      <c r="C82" s="45"/>
      <c r="D82" s="45"/>
      <c r="E82" s="45"/>
      <c r="F82" s="91"/>
      <c r="G82" s="45"/>
      <c r="H82" s="45"/>
      <c r="I82" s="91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</row>
    <row r="83" ht="12.75" customHeight="1">
      <c r="A83" s="45"/>
      <c r="B83" s="45"/>
      <c r="C83" s="45"/>
      <c r="D83" s="45"/>
      <c r="E83" s="45"/>
      <c r="F83" s="91"/>
      <c r="G83" s="45"/>
      <c r="H83" s="45"/>
      <c r="I83" s="91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</row>
    <row r="84" ht="12.75" customHeight="1">
      <c r="A84" s="45"/>
      <c r="B84" s="45"/>
      <c r="C84" s="45"/>
      <c r="D84" s="45"/>
      <c r="E84" s="45"/>
      <c r="F84" s="91"/>
      <c r="G84" s="45"/>
      <c r="H84" s="45"/>
      <c r="I84" s="91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ht="12.75" customHeight="1">
      <c r="A85" s="45"/>
      <c r="B85" s="45"/>
      <c r="C85" s="45"/>
      <c r="D85" s="45"/>
      <c r="E85" s="45"/>
      <c r="F85" s="91"/>
      <c r="G85" s="45"/>
      <c r="H85" s="45"/>
      <c r="I85" s="91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ht="12.75" customHeight="1">
      <c r="A86" s="45"/>
      <c r="B86" s="45"/>
      <c r="C86" s="45"/>
      <c r="D86" s="45"/>
      <c r="E86" s="45"/>
      <c r="F86" s="91"/>
      <c r="G86" s="45"/>
      <c r="H86" s="45"/>
      <c r="I86" s="91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ht="12.75" customHeight="1">
      <c r="A87" s="45"/>
      <c r="B87" s="45"/>
      <c r="C87" s="45"/>
      <c r="D87" s="45"/>
      <c r="E87" s="45"/>
      <c r="F87" s="91"/>
      <c r="G87" s="45"/>
      <c r="H87" s="45"/>
      <c r="I87" s="91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ht="12.75" customHeight="1">
      <c r="A88" s="45"/>
      <c r="B88" s="45"/>
      <c r="C88" s="45"/>
      <c r="D88" s="45"/>
      <c r="E88" s="45"/>
      <c r="F88" s="91"/>
      <c r="G88" s="45"/>
      <c r="H88" s="45"/>
      <c r="I88" s="91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ht="12.75" customHeight="1">
      <c r="A89" s="45"/>
      <c r="B89" s="45"/>
      <c r="C89" s="45"/>
      <c r="D89" s="45"/>
      <c r="E89" s="45"/>
      <c r="F89" s="91"/>
      <c r="G89" s="45"/>
      <c r="H89" s="45"/>
      <c r="I89" s="91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ht="12.75" customHeight="1">
      <c r="A90" s="45"/>
      <c r="B90" s="45"/>
      <c r="C90" s="45"/>
      <c r="D90" s="45"/>
      <c r="E90" s="45"/>
      <c r="F90" s="91"/>
      <c r="G90" s="45"/>
      <c r="H90" s="45"/>
      <c r="I90" s="91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  <row r="91" ht="12.75" customHeight="1">
      <c r="A91" s="45"/>
      <c r="B91" s="45"/>
      <c r="C91" s="45"/>
      <c r="D91" s="45"/>
      <c r="E91" s="45"/>
      <c r="F91" s="91"/>
      <c r="G91" s="45"/>
      <c r="H91" s="45"/>
      <c r="I91" s="91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</row>
    <row r="92" ht="12.75" customHeight="1">
      <c r="A92" s="45"/>
      <c r="B92" s="45"/>
      <c r="C92" s="45"/>
      <c r="D92" s="45"/>
      <c r="E92" s="45"/>
      <c r="F92" s="91"/>
      <c r="G92" s="45"/>
      <c r="H92" s="45"/>
      <c r="I92" s="91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</row>
    <row r="93" ht="12.75" customHeight="1">
      <c r="A93" s="45"/>
      <c r="B93" s="45"/>
      <c r="C93" s="45"/>
      <c r="D93" s="45"/>
      <c r="E93" s="45"/>
      <c r="F93" s="91"/>
      <c r="G93" s="45"/>
      <c r="H93" s="45"/>
      <c r="I93" s="91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</row>
    <row r="94" ht="12.75" customHeight="1">
      <c r="A94" s="45"/>
      <c r="B94" s="45"/>
      <c r="C94" s="45"/>
      <c r="D94" s="45"/>
      <c r="E94" s="45"/>
      <c r="F94" s="91"/>
      <c r="G94" s="45"/>
      <c r="H94" s="45"/>
      <c r="I94" s="91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</row>
    <row r="95" ht="12.75" customHeight="1">
      <c r="A95" s="45"/>
      <c r="B95" s="45"/>
      <c r="C95" s="45"/>
      <c r="D95" s="45"/>
      <c r="E95" s="45"/>
      <c r="F95" s="91"/>
      <c r="G95" s="45"/>
      <c r="H95" s="45"/>
      <c r="I95" s="91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</row>
    <row r="96" ht="12.75" customHeight="1">
      <c r="A96" s="45"/>
      <c r="B96" s="45"/>
      <c r="C96" s="45"/>
      <c r="D96" s="45"/>
      <c r="E96" s="45"/>
      <c r="F96" s="91"/>
      <c r="G96" s="45"/>
      <c r="H96" s="45"/>
      <c r="I96" s="91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</row>
    <row r="97" ht="12.75" customHeight="1">
      <c r="A97" s="45"/>
      <c r="B97" s="45"/>
      <c r="C97" s="45"/>
      <c r="D97" s="45"/>
      <c r="E97" s="45"/>
      <c r="F97" s="91"/>
      <c r="G97" s="45"/>
      <c r="H97" s="45"/>
      <c r="I97" s="91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</row>
    <row r="98" ht="12.75" customHeight="1">
      <c r="A98" s="45"/>
      <c r="B98" s="45"/>
      <c r="C98" s="45"/>
      <c r="D98" s="45"/>
      <c r="E98" s="45"/>
      <c r="F98" s="91"/>
      <c r="G98" s="45"/>
      <c r="H98" s="45"/>
      <c r="I98" s="91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</row>
    <row r="99" ht="12.75" customHeight="1">
      <c r="A99" s="45"/>
      <c r="B99" s="45"/>
      <c r="C99" s="45"/>
      <c r="D99" s="45"/>
      <c r="E99" s="45"/>
      <c r="F99" s="91"/>
      <c r="G99" s="45"/>
      <c r="H99" s="45"/>
      <c r="I99" s="91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</row>
    <row r="100" ht="12.75" customHeight="1">
      <c r="A100" s="45"/>
      <c r="B100" s="45"/>
      <c r="C100" s="45"/>
      <c r="D100" s="45"/>
      <c r="E100" s="45"/>
      <c r="F100" s="91"/>
      <c r="G100" s="45"/>
      <c r="H100" s="45"/>
      <c r="I100" s="91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</row>
    <row r="101" ht="12.75" customHeight="1">
      <c r="A101" s="45"/>
      <c r="B101" s="45"/>
      <c r="C101" s="45"/>
      <c r="D101" s="45"/>
      <c r="E101" s="45"/>
      <c r="F101" s="91"/>
      <c r="G101" s="45"/>
      <c r="H101" s="45"/>
      <c r="I101" s="91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</row>
    <row r="102" ht="12.75" customHeight="1">
      <c r="A102" s="45"/>
      <c r="B102" s="45"/>
      <c r="C102" s="45"/>
      <c r="D102" s="45"/>
      <c r="E102" s="45"/>
      <c r="F102" s="91"/>
      <c r="G102" s="45"/>
      <c r="H102" s="45"/>
      <c r="I102" s="91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</row>
    <row r="103" ht="12.75" customHeight="1">
      <c r="A103" s="45"/>
      <c r="B103" s="45"/>
      <c r="C103" s="45"/>
      <c r="D103" s="45"/>
      <c r="E103" s="45"/>
      <c r="F103" s="91"/>
      <c r="G103" s="45"/>
      <c r="H103" s="45"/>
      <c r="I103" s="91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</row>
    <row r="104" ht="12.75" customHeight="1">
      <c r="A104" s="45"/>
      <c r="B104" s="45"/>
      <c r="C104" s="45"/>
      <c r="D104" s="45"/>
      <c r="E104" s="45"/>
      <c r="F104" s="91"/>
      <c r="G104" s="45"/>
      <c r="H104" s="45"/>
      <c r="I104" s="91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</row>
    <row r="105" ht="12.75" customHeight="1">
      <c r="A105" s="45"/>
      <c r="B105" s="45"/>
      <c r="C105" s="45"/>
      <c r="D105" s="45"/>
      <c r="E105" s="45"/>
      <c r="F105" s="91"/>
      <c r="G105" s="45"/>
      <c r="H105" s="45"/>
      <c r="I105" s="91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</row>
    <row r="106" ht="12.75" customHeight="1">
      <c r="A106" s="45"/>
      <c r="B106" s="45"/>
      <c r="C106" s="45"/>
      <c r="D106" s="45"/>
      <c r="E106" s="45"/>
      <c r="F106" s="91"/>
      <c r="G106" s="45"/>
      <c r="H106" s="45"/>
      <c r="I106" s="91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</row>
    <row r="107" ht="12.75" customHeight="1">
      <c r="A107" s="45"/>
      <c r="B107" s="45"/>
      <c r="C107" s="45"/>
      <c r="D107" s="45"/>
      <c r="E107" s="45"/>
      <c r="F107" s="91"/>
      <c r="G107" s="45"/>
      <c r="H107" s="45"/>
      <c r="I107" s="91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</row>
    <row r="108" ht="12.75" customHeight="1">
      <c r="A108" s="45"/>
      <c r="B108" s="45"/>
      <c r="C108" s="45"/>
      <c r="D108" s="45"/>
      <c r="E108" s="45"/>
      <c r="F108" s="91"/>
      <c r="G108" s="45"/>
      <c r="H108" s="45"/>
      <c r="I108" s="91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</row>
    <row r="109" ht="12.75" customHeight="1">
      <c r="A109" s="45"/>
      <c r="B109" s="45"/>
      <c r="C109" s="45"/>
      <c r="D109" s="45"/>
      <c r="E109" s="45"/>
      <c r="F109" s="91"/>
      <c r="G109" s="45"/>
      <c r="H109" s="45"/>
      <c r="I109" s="91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</row>
    <row r="110" ht="12.75" customHeight="1">
      <c r="A110" s="45"/>
      <c r="B110" s="45"/>
      <c r="C110" s="45"/>
      <c r="D110" s="45"/>
      <c r="E110" s="45"/>
      <c r="F110" s="91"/>
      <c r="G110" s="45"/>
      <c r="H110" s="45"/>
      <c r="I110" s="91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</row>
    <row r="111" ht="12.75" customHeight="1">
      <c r="A111" s="45"/>
      <c r="B111" s="45"/>
      <c r="C111" s="45"/>
      <c r="D111" s="45"/>
      <c r="E111" s="45"/>
      <c r="F111" s="91"/>
      <c r="G111" s="45"/>
      <c r="H111" s="45"/>
      <c r="I111" s="91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</row>
    <row r="112" ht="12.75" customHeight="1">
      <c r="A112" s="45"/>
      <c r="B112" s="45"/>
      <c r="C112" s="45"/>
      <c r="D112" s="45"/>
      <c r="E112" s="45"/>
      <c r="F112" s="91"/>
      <c r="G112" s="45"/>
      <c r="H112" s="45"/>
      <c r="I112" s="91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</row>
    <row r="113" ht="12.75" customHeight="1">
      <c r="A113" s="45"/>
      <c r="B113" s="45"/>
      <c r="C113" s="45"/>
      <c r="D113" s="45"/>
      <c r="E113" s="45"/>
      <c r="F113" s="91"/>
      <c r="G113" s="45"/>
      <c r="H113" s="45"/>
      <c r="I113" s="91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</row>
    <row r="114" ht="12.75" customHeight="1">
      <c r="A114" s="45"/>
      <c r="B114" s="45"/>
      <c r="C114" s="45"/>
      <c r="D114" s="45"/>
      <c r="E114" s="45"/>
      <c r="F114" s="91"/>
      <c r="G114" s="45"/>
      <c r="H114" s="45"/>
      <c r="I114" s="91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</row>
    <row r="115" ht="12.75" customHeight="1">
      <c r="A115" s="45"/>
      <c r="B115" s="45"/>
      <c r="C115" s="45"/>
      <c r="D115" s="45"/>
      <c r="E115" s="45"/>
      <c r="F115" s="91"/>
      <c r="G115" s="45"/>
      <c r="H115" s="45"/>
      <c r="I115" s="91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</row>
    <row r="116" ht="12.75" customHeight="1">
      <c r="A116" s="45"/>
      <c r="B116" s="45"/>
      <c r="C116" s="45"/>
      <c r="D116" s="45"/>
      <c r="E116" s="45"/>
      <c r="F116" s="91"/>
      <c r="G116" s="45"/>
      <c r="H116" s="45"/>
      <c r="I116" s="91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</row>
    <row r="117" ht="12.75" customHeight="1">
      <c r="A117" s="45"/>
      <c r="B117" s="45"/>
      <c r="C117" s="45"/>
      <c r="D117" s="45"/>
      <c r="E117" s="45"/>
      <c r="F117" s="91"/>
      <c r="G117" s="45"/>
      <c r="H117" s="45"/>
      <c r="I117" s="91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</row>
    <row r="118" ht="12.75" customHeight="1">
      <c r="A118" s="45"/>
      <c r="B118" s="45"/>
      <c r="C118" s="45"/>
      <c r="D118" s="45"/>
      <c r="E118" s="45"/>
      <c r="F118" s="91"/>
      <c r="G118" s="45"/>
      <c r="H118" s="45"/>
      <c r="I118" s="91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</row>
    <row r="119" ht="12.75" customHeight="1">
      <c r="A119" s="45"/>
      <c r="B119" s="45"/>
      <c r="C119" s="45"/>
      <c r="D119" s="45"/>
      <c r="E119" s="45"/>
      <c r="F119" s="91"/>
      <c r="G119" s="45"/>
      <c r="H119" s="45"/>
      <c r="I119" s="91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</row>
    <row r="120" ht="12.75" customHeight="1">
      <c r="A120" s="45"/>
      <c r="B120" s="45"/>
      <c r="C120" s="45"/>
      <c r="D120" s="45"/>
      <c r="E120" s="45"/>
      <c r="F120" s="91"/>
      <c r="G120" s="45"/>
      <c r="H120" s="45"/>
      <c r="I120" s="91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</row>
    <row r="121" ht="12.75" customHeight="1">
      <c r="A121" s="45"/>
      <c r="B121" s="45"/>
      <c r="C121" s="45"/>
      <c r="D121" s="45"/>
      <c r="E121" s="45"/>
      <c r="F121" s="91"/>
      <c r="G121" s="45"/>
      <c r="H121" s="45"/>
      <c r="I121" s="91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</row>
    <row r="122" ht="12.75" customHeight="1">
      <c r="A122" s="45"/>
      <c r="B122" s="45"/>
      <c r="C122" s="45"/>
      <c r="D122" s="45"/>
      <c r="E122" s="45"/>
      <c r="F122" s="91"/>
      <c r="G122" s="45"/>
      <c r="H122" s="45"/>
      <c r="I122" s="91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</row>
    <row r="123" ht="12.75" customHeight="1">
      <c r="A123" s="45"/>
      <c r="B123" s="45"/>
      <c r="C123" s="45"/>
      <c r="D123" s="45"/>
      <c r="E123" s="45"/>
      <c r="F123" s="91"/>
      <c r="G123" s="45"/>
      <c r="H123" s="45"/>
      <c r="I123" s="91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</row>
    <row r="124" ht="12.75" customHeight="1">
      <c r="A124" s="45"/>
      <c r="B124" s="45"/>
      <c r="C124" s="45"/>
      <c r="D124" s="45"/>
      <c r="E124" s="45"/>
      <c r="F124" s="91"/>
      <c r="G124" s="45"/>
      <c r="H124" s="45"/>
      <c r="I124" s="91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</row>
    <row r="125" ht="12.75" customHeight="1">
      <c r="A125" s="45"/>
      <c r="B125" s="45"/>
      <c r="C125" s="45"/>
      <c r="D125" s="45"/>
      <c r="E125" s="45"/>
      <c r="F125" s="91"/>
      <c r="G125" s="45"/>
      <c r="H125" s="45"/>
      <c r="I125" s="91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</row>
    <row r="126" ht="12.75" customHeight="1">
      <c r="A126" s="45"/>
      <c r="B126" s="45"/>
      <c r="C126" s="45"/>
      <c r="D126" s="45"/>
      <c r="E126" s="45"/>
      <c r="F126" s="91"/>
      <c r="G126" s="45"/>
      <c r="H126" s="45"/>
      <c r="I126" s="91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</row>
    <row r="127" ht="12.75" customHeight="1">
      <c r="A127" s="45"/>
      <c r="B127" s="45"/>
      <c r="C127" s="45"/>
      <c r="D127" s="45"/>
      <c r="E127" s="45"/>
      <c r="F127" s="91"/>
      <c r="G127" s="45"/>
      <c r="H127" s="45"/>
      <c r="I127" s="91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</row>
    <row r="128" ht="12.75" customHeight="1">
      <c r="A128" s="45"/>
      <c r="B128" s="45"/>
      <c r="C128" s="45"/>
      <c r="D128" s="45"/>
      <c r="E128" s="45"/>
      <c r="F128" s="91"/>
      <c r="G128" s="45"/>
      <c r="H128" s="45"/>
      <c r="I128" s="91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</row>
    <row r="129" ht="12.75" customHeight="1">
      <c r="A129" s="45"/>
      <c r="B129" s="45"/>
      <c r="C129" s="45"/>
      <c r="D129" s="45"/>
      <c r="E129" s="45"/>
      <c r="F129" s="91"/>
      <c r="G129" s="45"/>
      <c r="H129" s="45"/>
      <c r="I129" s="91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</row>
    <row r="130" ht="12.75" customHeight="1">
      <c r="A130" s="45"/>
      <c r="B130" s="45"/>
      <c r="C130" s="45"/>
      <c r="D130" s="45"/>
      <c r="E130" s="45"/>
      <c r="F130" s="91"/>
      <c r="G130" s="45"/>
      <c r="H130" s="45"/>
      <c r="I130" s="91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</row>
    <row r="131" ht="12.75" customHeight="1">
      <c r="A131" s="45"/>
      <c r="B131" s="45"/>
      <c r="C131" s="45"/>
      <c r="D131" s="45"/>
      <c r="E131" s="45"/>
      <c r="F131" s="91"/>
      <c r="G131" s="45"/>
      <c r="H131" s="45"/>
      <c r="I131" s="91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</row>
    <row r="132" ht="12.75" customHeight="1">
      <c r="A132" s="45"/>
      <c r="B132" s="45"/>
      <c r="C132" s="45"/>
      <c r="D132" s="45"/>
      <c r="E132" s="45"/>
      <c r="F132" s="91"/>
      <c r="G132" s="45"/>
      <c r="H132" s="45"/>
      <c r="I132" s="91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</row>
    <row r="133" ht="12.75" customHeight="1">
      <c r="A133" s="45"/>
      <c r="B133" s="45"/>
      <c r="C133" s="45"/>
      <c r="D133" s="45"/>
      <c r="E133" s="45"/>
      <c r="F133" s="91"/>
      <c r="G133" s="45"/>
      <c r="H133" s="45"/>
      <c r="I133" s="91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</row>
    <row r="134" ht="12.75" customHeight="1">
      <c r="A134" s="45"/>
      <c r="B134" s="45"/>
      <c r="C134" s="45"/>
      <c r="D134" s="45"/>
      <c r="E134" s="45"/>
      <c r="F134" s="91"/>
      <c r="G134" s="45"/>
      <c r="H134" s="45"/>
      <c r="I134" s="91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</row>
    <row r="135" ht="12.75" customHeight="1">
      <c r="A135" s="45"/>
      <c r="B135" s="45"/>
      <c r="C135" s="45"/>
      <c r="D135" s="45"/>
      <c r="E135" s="45"/>
      <c r="F135" s="91"/>
      <c r="G135" s="45"/>
      <c r="H135" s="45"/>
      <c r="I135" s="91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</row>
    <row r="136" ht="12.75" customHeight="1">
      <c r="A136" s="45"/>
      <c r="B136" s="45"/>
      <c r="C136" s="45"/>
      <c r="D136" s="45"/>
      <c r="E136" s="45"/>
      <c r="F136" s="91"/>
      <c r="G136" s="45"/>
      <c r="H136" s="45"/>
      <c r="I136" s="91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</row>
    <row r="137" ht="12.75" customHeight="1">
      <c r="A137" s="45"/>
      <c r="B137" s="45"/>
      <c r="C137" s="45"/>
      <c r="D137" s="45"/>
      <c r="E137" s="45"/>
      <c r="F137" s="91"/>
      <c r="G137" s="45"/>
      <c r="H137" s="45"/>
      <c r="I137" s="91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</row>
    <row r="138" ht="12.75" customHeight="1">
      <c r="A138" s="45"/>
      <c r="B138" s="45"/>
      <c r="C138" s="45"/>
      <c r="D138" s="45"/>
      <c r="E138" s="45"/>
      <c r="F138" s="91"/>
      <c r="G138" s="45"/>
      <c r="H138" s="45"/>
      <c r="I138" s="91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</row>
    <row r="139" ht="12.75" customHeight="1">
      <c r="A139" s="45"/>
      <c r="B139" s="45"/>
      <c r="C139" s="45"/>
      <c r="D139" s="45"/>
      <c r="E139" s="45"/>
      <c r="F139" s="91"/>
      <c r="G139" s="45"/>
      <c r="H139" s="45"/>
      <c r="I139" s="91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</row>
    <row r="140" ht="12.75" customHeight="1">
      <c r="A140" s="45"/>
      <c r="B140" s="45"/>
      <c r="C140" s="45"/>
      <c r="D140" s="45"/>
      <c r="E140" s="45"/>
      <c r="F140" s="91"/>
      <c r="G140" s="45"/>
      <c r="H140" s="45"/>
      <c r="I140" s="91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</row>
    <row r="141" ht="12.75" customHeight="1">
      <c r="A141" s="45"/>
      <c r="B141" s="45"/>
      <c r="C141" s="45"/>
      <c r="D141" s="45"/>
      <c r="E141" s="45"/>
      <c r="F141" s="91"/>
      <c r="G141" s="45"/>
      <c r="H141" s="45"/>
      <c r="I141" s="91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</row>
    <row r="142" ht="12.75" customHeight="1">
      <c r="A142" s="45"/>
      <c r="B142" s="45"/>
      <c r="C142" s="45"/>
      <c r="D142" s="45"/>
      <c r="E142" s="45"/>
      <c r="F142" s="91"/>
      <c r="G142" s="45"/>
      <c r="H142" s="45"/>
      <c r="I142" s="91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</row>
    <row r="143" ht="12.75" customHeight="1">
      <c r="A143" s="45"/>
      <c r="B143" s="45"/>
      <c r="C143" s="45"/>
      <c r="D143" s="45"/>
      <c r="E143" s="45"/>
      <c r="F143" s="91"/>
      <c r="G143" s="45"/>
      <c r="H143" s="45"/>
      <c r="I143" s="91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</row>
    <row r="144" ht="12.75" customHeight="1">
      <c r="A144" s="45"/>
      <c r="B144" s="45"/>
      <c r="C144" s="45"/>
      <c r="D144" s="45"/>
      <c r="E144" s="45"/>
      <c r="F144" s="91"/>
      <c r="G144" s="45"/>
      <c r="H144" s="45"/>
      <c r="I144" s="91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</row>
    <row r="145" ht="12.75" customHeight="1">
      <c r="A145" s="45"/>
      <c r="B145" s="45"/>
      <c r="C145" s="45"/>
      <c r="D145" s="45"/>
      <c r="E145" s="45"/>
      <c r="F145" s="91"/>
      <c r="G145" s="45"/>
      <c r="H145" s="45"/>
      <c r="I145" s="91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</row>
    <row r="146" ht="12.75" customHeight="1">
      <c r="A146" s="45"/>
      <c r="B146" s="45"/>
      <c r="C146" s="45"/>
      <c r="D146" s="45"/>
      <c r="E146" s="45"/>
      <c r="F146" s="91"/>
      <c r="G146" s="45"/>
      <c r="H146" s="45"/>
      <c r="I146" s="91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</row>
    <row r="147" ht="12.75" customHeight="1">
      <c r="A147" s="45"/>
      <c r="B147" s="45"/>
      <c r="C147" s="45"/>
      <c r="D147" s="45"/>
      <c r="E147" s="45"/>
      <c r="F147" s="91"/>
      <c r="G147" s="45"/>
      <c r="H147" s="45"/>
      <c r="I147" s="91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</row>
    <row r="148" ht="12.75" customHeight="1">
      <c r="A148" s="45"/>
      <c r="B148" s="45"/>
      <c r="C148" s="45"/>
      <c r="D148" s="45"/>
      <c r="E148" s="45"/>
      <c r="F148" s="91"/>
      <c r="G148" s="45"/>
      <c r="H148" s="45"/>
      <c r="I148" s="91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</row>
    <row r="149" ht="12.75" customHeight="1">
      <c r="A149" s="45"/>
      <c r="B149" s="45"/>
      <c r="C149" s="45"/>
      <c r="D149" s="45"/>
      <c r="E149" s="45"/>
      <c r="F149" s="91"/>
      <c r="G149" s="45"/>
      <c r="H149" s="45"/>
      <c r="I149" s="91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</row>
    <row r="150" ht="12.75" customHeight="1">
      <c r="A150" s="45"/>
      <c r="B150" s="45"/>
      <c r="C150" s="45"/>
      <c r="D150" s="45"/>
      <c r="E150" s="45"/>
      <c r="F150" s="91"/>
      <c r="G150" s="45"/>
      <c r="H150" s="45"/>
      <c r="I150" s="91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</row>
    <row r="151" ht="12.75" customHeight="1">
      <c r="A151" s="45"/>
      <c r="B151" s="45"/>
      <c r="C151" s="45"/>
      <c r="D151" s="45"/>
      <c r="E151" s="45"/>
      <c r="F151" s="91"/>
      <c r="G151" s="45"/>
      <c r="H151" s="45"/>
      <c r="I151" s="91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</row>
    <row r="152" ht="12.75" customHeight="1">
      <c r="A152" s="45"/>
      <c r="B152" s="45"/>
      <c r="C152" s="45"/>
      <c r="D152" s="45"/>
      <c r="E152" s="45"/>
      <c r="F152" s="91"/>
      <c r="G152" s="45"/>
      <c r="H152" s="45"/>
      <c r="I152" s="91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</row>
    <row r="153" ht="12.75" customHeight="1">
      <c r="A153" s="45"/>
      <c r="B153" s="45"/>
      <c r="C153" s="45"/>
      <c r="D153" s="45"/>
      <c r="E153" s="45"/>
      <c r="F153" s="91"/>
      <c r="G153" s="45"/>
      <c r="H153" s="45"/>
      <c r="I153" s="91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</row>
    <row r="154" ht="12.75" customHeight="1">
      <c r="A154" s="45"/>
      <c r="B154" s="45"/>
      <c r="C154" s="45"/>
      <c r="D154" s="45"/>
      <c r="E154" s="45"/>
      <c r="F154" s="91"/>
      <c r="G154" s="45"/>
      <c r="H154" s="45"/>
      <c r="I154" s="91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</row>
    <row r="155" ht="12.75" customHeight="1">
      <c r="A155" s="45"/>
      <c r="B155" s="45"/>
      <c r="C155" s="45"/>
      <c r="D155" s="45"/>
      <c r="E155" s="45"/>
      <c r="F155" s="91"/>
      <c r="G155" s="45"/>
      <c r="H155" s="45"/>
      <c r="I155" s="91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</row>
    <row r="156" ht="12.75" customHeight="1">
      <c r="A156" s="45"/>
      <c r="B156" s="45"/>
      <c r="C156" s="45"/>
      <c r="D156" s="45"/>
      <c r="E156" s="45"/>
      <c r="F156" s="91"/>
      <c r="G156" s="45"/>
      <c r="H156" s="45"/>
      <c r="I156" s="91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</row>
    <row r="157" ht="12.75" customHeight="1">
      <c r="A157" s="45"/>
      <c r="B157" s="45"/>
      <c r="C157" s="45"/>
      <c r="D157" s="45"/>
      <c r="E157" s="45"/>
      <c r="F157" s="91"/>
      <c r="G157" s="45"/>
      <c r="H157" s="45"/>
      <c r="I157" s="91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</row>
    <row r="158" ht="12.75" customHeight="1">
      <c r="A158" s="45"/>
      <c r="B158" s="45"/>
      <c r="C158" s="45"/>
      <c r="D158" s="45"/>
      <c r="E158" s="45"/>
      <c r="F158" s="91"/>
      <c r="G158" s="45"/>
      <c r="H158" s="45"/>
      <c r="I158" s="91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</row>
    <row r="159" ht="12.75" customHeight="1">
      <c r="A159" s="45"/>
      <c r="B159" s="45"/>
      <c r="C159" s="45"/>
      <c r="D159" s="45"/>
      <c r="E159" s="45"/>
      <c r="F159" s="91"/>
      <c r="G159" s="45"/>
      <c r="H159" s="45"/>
      <c r="I159" s="91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</row>
    <row r="160" ht="12.75" customHeight="1">
      <c r="A160" s="45"/>
      <c r="B160" s="45"/>
      <c r="C160" s="45"/>
      <c r="D160" s="45"/>
      <c r="E160" s="45"/>
      <c r="F160" s="91"/>
      <c r="G160" s="45"/>
      <c r="H160" s="45"/>
      <c r="I160" s="91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</row>
    <row r="161" ht="12.75" customHeight="1">
      <c r="A161" s="45"/>
      <c r="B161" s="45"/>
      <c r="C161" s="45"/>
      <c r="D161" s="45"/>
      <c r="E161" s="45"/>
      <c r="F161" s="91"/>
      <c r="G161" s="45"/>
      <c r="H161" s="45"/>
      <c r="I161" s="91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</row>
    <row r="162" ht="12.75" customHeight="1">
      <c r="A162" s="45"/>
      <c r="B162" s="45"/>
      <c r="C162" s="45"/>
      <c r="D162" s="45"/>
      <c r="E162" s="45"/>
      <c r="F162" s="91"/>
      <c r="G162" s="45"/>
      <c r="H162" s="45"/>
      <c r="I162" s="91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</row>
    <row r="163" ht="12.75" customHeight="1">
      <c r="A163" s="45"/>
      <c r="B163" s="45"/>
      <c r="C163" s="45"/>
      <c r="D163" s="45"/>
      <c r="E163" s="45"/>
      <c r="F163" s="91"/>
      <c r="G163" s="45"/>
      <c r="H163" s="45"/>
      <c r="I163" s="91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</row>
    <row r="164" ht="12.75" customHeight="1">
      <c r="A164" s="45"/>
      <c r="B164" s="45"/>
      <c r="C164" s="45"/>
      <c r="D164" s="45"/>
      <c r="E164" s="45"/>
      <c r="F164" s="91"/>
      <c r="G164" s="45"/>
      <c r="H164" s="45"/>
      <c r="I164" s="91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</row>
    <row r="165" ht="12.75" customHeight="1">
      <c r="A165" s="45"/>
      <c r="B165" s="45"/>
      <c r="C165" s="45"/>
      <c r="D165" s="45"/>
      <c r="E165" s="45"/>
      <c r="F165" s="91"/>
      <c r="G165" s="45"/>
      <c r="H165" s="45"/>
      <c r="I165" s="91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</row>
    <row r="166" ht="12.75" customHeight="1">
      <c r="A166" s="45"/>
      <c r="B166" s="45"/>
      <c r="C166" s="45"/>
      <c r="D166" s="45"/>
      <c r="E166" s="45"/>
      <c r="F166" s="91"/>
      <c r="G166" s="45"/>
      <c r="H166" s="45"/>
      <c r="I166" s="91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</row>
    <row r="167" ht="12.75" customHeight="1">
      <c r="A167" s="45"/>
      <c r="B167" s="45"/>
      <c r="C167" s="45"/>
      <c r="D167" s="45"/>
      <c r="E167" s="45"/>
      <c r="F167" s="91"/>
      <c r="G167" s="45"/>
      <c r="H167" s="45"/>
      <c r="I167" s="91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</row>
    <row r="168" ht="12.75" customHeight="1">
      <c r="A168" s="45"/>
      <c r="B168" s="45"/>
      <c r="C168" s="45"/>
      <c r="D168" s="45"/>
      <c r="E168" s="45"/>
      <c r="F168" s="91"/>
      <c r="G168" s="45"/>
      <c r="H168" s="45"/>
      <c r="I168" s="91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</row>
    <row r="169" ht="12.75" customHeight="1">
      <c r="A169" s="45"/>
      <c r="B169" s="45"/>
      <c r="C169" s="45"/>
      <c r="D169" s="45"/>
      <c r="E169" s="45"/>
      <c r="F169" s="91"/>
      <c r="G169" s="45"/>
      <c r="H169" s="45"/>
      <c r="I169" s="91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</row>
    <row r="170" ht="12.75" customHeight="1">
      <c r="A170" s="45"/>
      <c r="B170" s="45"/>
      <c r="C170" s="45"/>
      <c r="D170" s="45"/>
      <c r="E170" s="45"/>
      <c r="F170" s="91"/>
      <c r="G170" s="45"/>
      <c r="H170" s="45"/>
      <c r="I170" s="91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</row>
    <row r="171" ht="12.75" customHeight="1">
      <c r="A171" s="45"/>
      <c r="B171" s="45"/>
      <c r="C171" s="45"/>
      <c r="D171" s="45"/>
      <c r="E171" s="45"/>
      <c r="F171" s="91"/>
      <c r="G171" s="45"/>
      <c r="H171" s="45"/>
      <c r="I171" s="91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</row>
    <row r="172" ht="12.75" customHeight="1">
      <c r="A172" s="45"/>
      <c r="B172" s="45"/>
      <c r="C172" s="45"/>
      <c r="D172" s="45"/>
      <c r="E172" s="45"/>
      <c r="F172" s="91"/>
      <c r="G172" s="45"/>
      <c r="H172" s="45"/>
      <c r="I172" s="91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</row>
    <row r="173" ht="12.75" customHeight="1">
      <c r="A173" s="45"/>
      <c r="B173" s="45"/>
      <c r="C173" s="45"/>
      <c r="D173" s="45"/>
      <c r="E173" s="45"/>
      <c r="F173" s="91"/>
      <c r="G173" s="45"/>
      <c r="H173" s="45"/>
      <c r="I173" s="91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</row>
    <row r="174" ht="12.75" customHeight="1">
      <c r="A174" s="45"/>
      <c r="B174" s="45"/>
      <c r="C174" s="45"/>
      <c r="D174" s="45"/>
      <c r="E174" s="45"/>
      <c r="F174" s="91"/>
      <c r="G174" s="45"/>
      <c r="H174" s="45"/>
      <c r="I174" s="91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</row>
    <row r="175" ht="12.75" customHeight="1">
      <c r="A175" s="45"/>
      <c r="B175" s="45"/>
      <c r="C175" s="45"/>
      <c r="D175" s="45"/>
      <c r="E175" s="45"/>
      <c r="F175" s="91"/>
      <c r="G175" s="45"/>
      <c r="H175" s="45"/>
      <c r="I175" s="91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</row>
    <row r="176" ht="12.75" customHeight="1">
      <c r="A176" s="45"/>
      <c r="B176" s="45"/>
      <c r="C176" s="45"/>
      <c r="D176" s="45"/>
      <c r="E176" s="45"/>
      <c r="F176" s="91"/>
      <c r="G176" s="45"/>
      <c r="H176" s="45"/>
      <c r="I176" s="91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</row>
    <row r="177" ht="12.75" customHeight="1">
      <c r="A177" s="45"/>
      <c r="B177" s="45"/>
      <c r="C177" s="45"/>
      <c r="D177" s="45"/>
      <c r="E177" s="45"/>
      <c r="F177" s="91"/>
      <c r="G177" s="45"/>
      <c r="H177" s="45"/>
      <c r="I177" s="91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</row>
    <row r="178" ht="12.75" customHeight="1">
      <c r="A178" s="45"/>
      <c r="B178" s="45"/>
      <c r="C178" s="45"/>
      <c r="D178" s="45"/>
      <c r="E178" s="45"/>
      <c r="F178" s="91"/>
      <c r="G178" s="45"/>
      <c r="H178" s="45"/>
      <c r="I178" s="91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</row>
    <row r="179" ht="12.75" customHeight="1">
      <c r="A179" s="45"/>
      <c r="B179" s="45"/>
      <c r="C179" s="45"/>
      <c r="D179" s="45"/>
      <c r="E179" s="45"/>
      <c r="F179" s="91"/>
      <c r="G179" s="45"/>
      <c r="H179" s="45"/>
      <c r="I179" s="91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</row>
    <row r="180" ht="12.75" customHeight="1">
      <c r="A180" s="45"/>
      <c r="B180" s="45"/>
      <c r="C180" s="45"/>
      <c r="D180" s="45"/>
      <c r="E180" s="45"/>
      <c r="F180" s="91"/>
      <c r="G180" s="45"/>
      <c r="H180" s="45"/>
      <c r="I180" s="91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</row>
    <row r="181" ht="12.75" customHeight="1">
      <c r="A181" s="45"/>
      <c r="B181" s="45"/>
      <c r="C181" s="45"/>
      <c r="D181" s="45"/>
      <c r="E181" s="45"/>
      <c r="F181" s="91"/>
      <c r="G181" s="45"/>
      <c r="H181" s="45"/>
      <c r="I181" s="91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</row>
    <row r="182" ht="12.75" customHeight="1">
      <c r="A182" s="45"/>
      <c r="B182" s="45"/>
      <c r="C182" s="45"/>
      <c r="D182" s="45"/>
      <c r="E182" s="45"/>
      <c r="F182" s="91"/>
      <c r="G182" s="45"/>
      <c r="H182" s="45"/>
      <c r="I182" s="91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</row>
    <row r="183" ht="12.75" customHeight="1">
      <c r="A183" s="45"/>
      <c r="B183" s="45"/>
      <c r="C183" s="45"/>
      <c r="D183" s="45"/>
      <c r="E183" s="45"/>
      <c r="F183" s="91"/>
      <c r="G183" s="45"/>
      <c r="H183" s="45"/>
      <c r="I183" s="91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</row>
    <row r="184" ht="12.75" customHeight="1">
      <c r="A184" s="45"/>
      <c r="B184" s="45"/>
      <c r="C184" s="45"/>
      <c r="D184" s="45"/>
      <c r="E184" s="45"/>
      <c r="F184" s="91"/>
      <c r="G184" s="45"/>
      <c r="H184" s="45"/>
      <c r="I184" s="91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</row>
    <row r="185" ht="12.75" customHeight="1">
      <c r="A185" s="45"/>
      <c r="B185" s="45"/>
      <c r="C185" s="45"/>
      <c r="D185" s="45"/>
      <c r="E185" s="45"/>
      <c r="F185" s="91"/>
      <c r="G185" s="45"/>
      <c r="H185" s="45"/>
      <c r="I185" s="91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</row>
    <row r="186" ht="12.75" customHeight="1">
      <c r="A186" s="45"/>
      <c r="B186" s="45"/>
      <c r="C186" s="45"/>
      <c r="D186" s="45"/>
      <c r="E186" s="45"/>
      <c r="F186" s="91"/>
      <c r="G186" s="45"/>
      <c r="H186" s="45"/>
      <c r="I186" s="91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</row>
    <row r="187" ht="12.75" customHeight="1">
      <c r="A187" s="45"/>
      <c r="B187" s="45"/>
      <c r="C187" s="45"/>
      <c r="D187" s="45"/>
      <c r="E187" s="45"/>
      <c r="F187" s="91"/>
      <c r="G187" s="45"/>
      <c r="H187" s="45"/>
      <c r="I187" s="91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</row>
    <row r="188" ht="12.75" customHeight="1">
      <c r="A188" s="45"/>
      <c r="B188" s="45"/>
      <c r="C188" s="45"/>
      <c r="D188" s="45"/>
      <c r="E188" s="45"/>
      <c r="F188" s="91"/>
      <c r="G188" s="45"/>
      <c r="H188" s="45"/>
      <c r="I188" s="91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</row>
    <row r="189" ht="12.75" customHeight="1">
      <c r="A189" s="45"/>
      <c r="B189" s="45"/>
      <c r="C189" s="45"/>
      <c r="D189" s="45"/>
      <c r="E189" s="45"/>
      <c r="F189" s="91"/>
      <c r="G189" s="45"/>
      <c r="H189" s="45"/>
      <c r="I189" s="91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</row>
    <row r="190" ht="12.75" customHeight="1">
      <c r="A190" s="45"/>
      <c r="B190" s="45"/>
      <c r="C190" s="45"/>
      <c r="D190" s="45"/>
      <c r="E190" s="45"/>
      <c r="F190" s="91"/>
      <c r="G190" s="45"/>
      <c r="H190" s="45"/>
      <c r="I190" s="91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</row>
    <row r="191" ht="12.75" customHeight="1">
      <c r="A191" s="45"/>
      <c r="B191" s="45"/>
      <c r="C191" s="45"/>
      <c r="D191" s="45"/>
      <c r="E191" s="45"/>
      <c r="F191" s="91"/>
      <c r="G191" s="45"/>
      <c r="H191" s="45"/>
      <c r="I191" s="91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</row>
    <row r="192" ht="12.75" customHeight="1">
      <c r="A192" s="45"/>
      <c r="B192" s="45"/>
      <c r="C192" s="45"/>
      <c r="D192" s="45"/>
      <c r="E192" s="45"/>
      <c r="F192" s="91"/>
      <c r="G192" s="45"/>
      <c r="H192" s="45"/>
      <c r="I192" s="91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</row>
    <row r="193" ht="12.75" customHeight="1">
      <c r="A193" s="45"/>
      <c r="B193" s="45"/>
      <c r="C193" s="45"/>
      <c r="D193" s="45"/>
      <c r="E193" s="45"/>
      <c r="F193" s="91"/>
      <c r="G193" s="45"/>
      <c r="H193" s="45"/>
      <c r="I193" s="91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</row>
    <row r="194" ht="12.75" customHeight="1">
      <c r="A194" s="45"/>
      <c r="B194" s="45"/>
      <c r="C194" s="45"/>
      <c r="D194" s="45"/>
      <c r="E194" s="45"/>
      <c r="F194" s="91"/>
      <c r="G194" s="45"/>
      <c r="H194" s="45"/>
      <c r="I194" s="91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</row>
    <row r="195" ht="12.75" customHeight="1">
      <c r="A195" s="45"/>
      <c r="B195" s="45"/>
      <c r="C195" s="45"/>
      <c r="D195" s="45"/>
      <c r="E195" s="45"/>
      <c r="F195" s="91"/>
      <c r="G195" s="45"/>
      <c r="H195" s="45"/>
      <c r="I195" s="91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</row>
    <row r="196" ht="12.75" customHeight="1">
      <c r="A196" s="45"/>
      <c r="B196" s="45"/>
      <c r="C196" s="45"/>
      <c r="D196" s="45"/>
      <c r="E196" s="45"/>
      <c r="F196" s="91"/>
      <c r="G196" s="45"/>
      <c r="H196" s="45"/>
      <c r="I196" s="91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</row>
    <row r="197" ht="12.75" customHeight="1">
      <c r="A197" s="45"/>
      <c r="B197" s="45"/>
      <c r="C197" s="45"/>
      <c r="D197" s="45"/>
      <c r="E197" s="45"/>
      <c r="F197" s="91"/>
      <c r="G197" s="45"/>
      <c r="H197" s="45"/>
      <c r="I197" s="91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</row>
    <row r="198" ht="12.75" customHeight="1">
      <c r="A198" s="45"/>
      <c r="B198" s="45"/>
      <c r="C198" s="45"/>
      <c r="D198" s="45"/>
      <c r="E198" s="45"/>
      <c r="F198" s="91"/>
      <c r="G198" s="45"/>
      <c r="H198" s="45"/>
      <c r="I198" s="91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</row>
    <row r="199" ht="12.75" customHeight="1">
      <c r="A199" s="45"/>
      <c r="B199" s="45"/>
      <c r="C199" s="45"/>
      <c r="D199" s="45"/>
      <c r="E199" s="45"/>
      <c r="F199" s="91"/>
      <c r="G199" s="45"/>
      <c r="H199" s="45"/>
      <c r="I199" s="91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</row>
    <row r="200" ht="12.75" customHeight="1">
      <c r="A200" s="45"/>
      <c r="B200" s="45"/>
      <c r="C200" s="45"/>
      <c r="D200" s="45"/>
      <c r="E200" s="45"/>
      <c r="F200" s="91"/>
      <c r="G200" s="45"/>
      <c r="H200" s="45"/>
      <c r="I200" s="91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</row>
    <row r="201" ht="12.75" customHeight="1">
      <c r="A201" s="45"/>
      <c r="B201" s="45"/>
      <c r="C201" s="45"/>
      <c r="D201" s="45"/>
      <c r="E201" s="45"/>
      <c r="F201" s="91"/>
      <c r="G201" s="45"/>
      <c r="H201" s="45"/>
      <c r="I201" s="91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</row>
    <row r="202" ht="12.75" customHeight="1">
      <c r="A202" s="45"/>
      <c r="B202" s="45"/>
      <c r="C202" s="45"/>
      <c r="D202" s="45"/>
      <c r="E202" s="45"/>
      <c r="F202" s="91"/>
      <c r="G202" s="45"/>
      <c r="H202" s="45"/>
      <c r="I202" s="91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</row>
    <row r="203" ht="12.75" customHeight="1">
      <c r="A203" s="45"/>
      <c r="B203" s="45"/>
      <c r="C203" s="45"/>
      <c r="D203" s="45"/>
      <c r="E203" s="45"/>
      <c r="F203" s="91"/>
      <c r="G203" s="45"/>
      <c r="H203" s="45"/>
      <c r="I203" s="91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</row>
    <row r="204" ht="12.75" customHeight="1">
      <c r="A204" s="45"/>
      <c r="B204" s="45"/>
      <c r="C204" s="45"/>
      <c r="D204" s="45"/>
      <c r="E204" s="45"/>
      <c r="F204" s="91"/>
      <c r="G204" s="45"/>
      <c r="H204" s="45"/>
      <c r="I204" s="91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</row>
    <row r="205" ht="12.75" customHeight="1">
      <c r="A205" s="45"/>
      <c r="B205" s="45"/>
      <c r="C205" s="45"/>
      <c r="D205" s="45"/>
      <c r="E205" s="45"/>
      <c r="F205" s="91"/>
      <c r="G205" s="45"/>
      <c r="H205" s="45"/>
      <c r="I205" s="91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</row>
    <row r="206" ht="12.75" customHeight="1">
      <c r="A206" s="45"/>
      <c r="B206" s="45"/>
      <c r="C206" s="45"/>
      <c r="D206" s="45"/>
      <c r="E206" s="45"/>
      <c r="F206" s="91"/>
      <c r="G206" s="45"/>
      <c r="H206" s="45"/>
      <c r="I206" s="91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</row>
    <row r="207" ht="12.75" customHeight="1">
      <c r="A207" s="45"/>
      <c r="B207" s="45"/>
      <c r="C207" s="45"/>
      <c r="D207" s="45"/>
      <c r="E207" s="45"/>
      <c r="F207" s="91"/>
      <c r="G207" s="45"/>
      <c r="H207" s="45"/>
      <c r="I207" s="91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</row>
    <row r="208" ht="12.75" customHeight="1">
      <c r="A208" s="45"/>
      <c r="B208" s="45"/>
      <c r="C208" s="45"/>
      <c r="D208" s="45"/>
      <c r="E208" s="45"/>
      <c r="F208" s="91"/>
      <c r="G208" s="45"/>
      <c r="H208" s="45"/>
      <c r="I208" s="91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</row>
    <row r="209" ht="12.75" customHeight="1">
      <c r="A209" s="45"/>
      <c r="B209" s="45"/>
      <c r="C209" s="45"/>
      <c r="D209" s="45"/>
      <c r="E209" s="45"/>
      <c r="F209" s="91"/>
      <c r="G209" s="45"/>
      <c r="H209" s="45"/>
      <c r="I209" s="91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</row>
    <row r="210" ht="12.75" customHeight="1">
      <c r="A210" s="45"/>
      <c r="B210" s="45"/>
      <c r="C210" s="45"/>
      <c r="D210" s="45"/>
      <c r="E210" s="45"/>
      <c r="F210" s="91"/>
      <c r="G210" s="45"/>
      <c r="H210" s="45"/>
      <c r="I210" s="91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</row>
    <row r="211" ht="12.75" customHeight="1">
      <c r="A211" s="45"/>
      <c r="B211" s="45"/>
      <c r="C211" s="45"/>
      <c r="D211" s="45"/>
      <c r="E211" s="45"/>
      <c r="F211" s="91"/>
      <c r="G211" s="45"/>
      <c r="H211" s="45"/>
      <c r="I211" s="91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</row>
    <row r="212" ht="12.75" customHeight="1">
      <c r="A212" s="45"/>
      <c r="B212" s="45"/>
      <c r="C212" s="45"/>
      <c r="D212" s="45"/>
      <c r="E212" s="45"/>
      <c r="F212" s="91"/>
      <c r="G212" s="45"/>
      <c r="H212" s="45"/>
      <c r="I212" s="91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</row>
    <row r="213" ht="12.75" customHeight="1">
      <c r="A213" s="45"/>
      <c r="B213" s="45"/>
      <c r="C213" s="45"/>
      <c r="D213" s="45"/>
      <c r="E213" s="45"/>
      <c r="F213" s="91"/>
      <c r="G213" s="45"/>
      <c r="H213" s="45"/>
      <c r="I213" s="91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</row>
    <row r="214" ht="12.75" customHeight="1">
      <c r="A214" s="45"/>
      <c r="B214" s="45"/>
      <c r="C214" s="45"/>
      <c r="D214" s="45"/>
      <c r="E214" s="45"/>
      <c r="F214" s="91"/>
      <c r="G214" s="45"/>
      <c r="H214" s="45"/>
      <c r="I214" s="91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</row>
    <row r="215" ht="12.75" customHeight="1">
      <c r="A215" s="45"/>
      <c r="B215" s="45"/>
      <c r="C215" s="45"/>
      <c r="D215" s="45"/>
      <c r="E215" s="45"/>
      <c r="F215" s="91"/>
      <c r="G215" s="45"/>
      <c r="H215" s="45"/>
      <c r="I215" s="91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</row>
    <row r="216" ht="12.75" customHeight="1">
      <c r="A216" s="45"/>
      <c r="B216" s="45"/>
      <c r="C216" s="45"/>
      <c r="D216" s="45"/>
      <c r="E216" s="45"/>
      <c r="F216" s="91"/>
      <c r="G216" s="45"/>
      <c r="H216" s="45"/>
      <c r="I216" s="91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</row>
    <row r="217" ht="12.75" customHeight="1">
      <c r="A217" s="45"/>
      <c r="B217" s="45"/>
      <c r="C217" s="45"/>
      <c r="D217" s="45"/>
      <c r="E217" s="45"/>
      <c r="F217" s="91"/>
      <c r="G217" s="45"/>
      <c r="H217" s="45"/>
      <c r="I217" s="91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</row>
    <row r="218" ht="12.75" customHeight="1">
      <c r="A218" s="45"/>
      <c r="B218" s="45"/>
      <c r="C218" s="45"/>
      <c r="D218" s="45"/>
      <c r="E218" s="45"/>
      <c r="F218" s="91"/>
      <c r="G218" s="45"/>
      <c r="H218" s="45"/>
      <c r="I218" s="91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</row>
    <row r="219" ht="12.75" customHeight="1">
      <c r="A219" s="45"/>
      <c r="B219" s="45"/>
      <c r="C219" s="45"/>
      <c r="D219" s="45"/>
      <c r="E219" s="45"/>
      <c r="F219" s="91"/>
      <c r="G219" s="45"/>
      <c r="H219" s="45"/>
      <c r="I219" s="91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</row>
    <row r="220" ht="12.75" customHeight="1">
      <c r="A220" s="45"/>
      <c r="B220" s="45"/>
      <c r="C220" s="45"/>
      <c r="D220" s="45"/>
      <c r="E220" s="45"/>
      <c r="F220" s="91"/>
      <c r="G220" s="45"/>
      <c r="H220" s="45"/>
      <c r="I220" s="91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</row>
    <row r="221" ht="12.75" customHeight="1">
      <c r="A221" s="45"/>
      <c r="B221" s="45"/>
      <c r="C221" s="45"/>
      <c r="D221" s="45"/>
      <c r="E221" s="45"/>
      <c r="F221" s="91"/>
      <c r="G221" s="45"/>
      <c r="H221" s="45"/>
      <c r="I221" s="91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</row>
    <row r="222" ht="12.75" customHeight="1">
      <c r="A222" s="45"/>
      <c r="B222" s="45"/>
      <c r="C222" s="45"/>
      <c r="D222" s="45"/>
      <c r="E222" s="45"/>
      <c r="F222" s="91"/>
      <c r="G222" s="45"/>
      <c r="H222" s="45"/>
      <c r="I222" s="91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</row>
    <row r="223" ht="12.75" customHeight="1">
      <c r="A223" s="45"/>
      <c r="B223" s="45"/>
      <c r="C223" s="45"/>
      <c r="D223" s="45"/>
      <c r="E223" s="45"/>
      <c r="F223" s="91"/>
      <c r="G223" s="45"/>
      <c r="H223" s="45"/>
      <c r="I223" s="91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</row>
    <row r="224" ht="12.75" customHeight="1">
      <c r="A224" s="45"/>
      <c r="B224" s="45"/>
      <c r="C224" s="45"/>
      <c r="D224" s="45"/>
      <c r="E224" s="45"/>
      <c r="F224" s="91"/>
      <c r="G224" s="45"/>
      <c r="H224" s="45"/>
      <c r="I224" s="91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</row>
    <row r="225" ht="12.75" customHeight="1">
      <c r="A225" s="45"/>
      <c r="B225" s="45"/>
      <c r="C225" s="45"/>
      <c r="D225" s="45"/>
      <c r="E225" s="45"/>
      <c r="F225" s="91"/>
      <c r="G225" s="45"/>
      <c r="H225" s="45"/>
      <c r="I225" s="91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</row>
    <row r="226" ht="12.75" customHeight="1">
      <c r="A226" s="45"/>
      <c r="B226" s="45"/>
      <c r="C226" s="45"/>
      <c r="D226" s="45"/>
      <c r="E226" s="45"/>
      <c r="F226" s="91"/>
      <c r="G226" s="45"/>
      <c r="H226" s="45"/>
      <c r="I226" s="91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</row>
    <row r="227" ht="12.75" customHeight="1">
      <c r="A227" s="45"/>
      <c r="B227" s="45"/>
      <c r="C227" s="45"/>
      <c r="D227" s="45"/>
      <c r="E227" s="45"/>
      <c r="F227" s="91"/>
      <c r="G227" s="45"/>
      <c r="H227" s="45"/>
      <c r="I227" s="91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</row>
    <row r="228" ht="12.75" customHeight="1">
      <c r="A228" s="45"/>
      <c r="B228" s="45"/>
      <c r="C228" s="45"/>
      <c r="D228" s="45"/>
      <c r="E228" s="45"/>
      <c r="F228" s="91"/>
      <c r="G228" s="45"/>
      <c r="H228" s="45"/>
      <c r="I228" s="91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</row>
    <row r="229" ht="12.75" customHeight="1">
      <c r="A229" s="45"/>
      <c r="B229" s="45"/>
      <c r="C229" s="45"/>
      <c r="D229" s="45"/>
      <c r="E229" s="45"/>
      <c r="F229" s="91"/>
      <c r="G229" s="45"/>
      <c r="H229" s="45"/>
      <c r="I229" s="91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</row>
    <row r="230" ht="12.75" customHeight="1">
      <c r="A230" s="45"/>
      <c r="B230" s="45"/>
      <c r="C230" s="45"/>
      <c r="D230" s="45"/>
      <c r="E230" s="45"/>
      <c r="F230" s="91"/>
      <c r="G230" s="45"/>
      <c r="H230" s="45"/>
      <c r="I230" s="91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</row>
    <row r="231" ht="12.75" customHeight="1">
      <c r="A231" s="45"/>
      <c r="B231" s="45"/>
      <c r="C231" s="45"/>
      <c r="D231" s="45"/>
      <c r="E231" s="45"/>
      <c r="F231" s="91"/>
      <c r="G231" s="45"/>
      <c r="H231" s="45"/>
      <c r="I231" s="91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</row>
    <row r="232" ht="12.75" customHeight="1">
      <c r="A232" s="45"/>
      <c r="B232" s="45"/>
      <c r="C232" s="45"/>
      <c r="D232" s="45"/>
      <c r="E232" s="45"/>
      <c r="F232" s="91"/>
      <c r="G232" s="45"/>
      <c r="H232" s="45"/>
      <c r="I232" s="91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</row>
    <row r="233" ht="12.75" customHeight="1">
      <c r="A233" s="45"/>
      <c r="B233" s="45"/>
      <c r="C233" s="45"/>
      <c r="D233" s="45"/>
      <c r="E233" s="45"/>
      <c r="F233" s="91"/>
      <c r="G233" s="45"/>
      <c r="H233" s="45"/>
      <c r="I233" s="91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</row>
    <row r="234" ht="12.75" customHeight="1">
      <c r="A234" s="45"/>
      <c r="B234" s="45"/>
      <c r="C234" s="45"/>
      <c r="D234" s="45"/>
      <c r="E234" s="45"/>
      <c r="F234" s="91"/>
      <c r="G234" s="45"/>
      <c r="H234" s="45"/>
      <c r="I234" s="91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</row>
    <row r="235" ht="12.75" customHeight="1">
      <c r="A235" s="45"/>
      <c r="B235" s="45"/>
      <c r="C235" s="45"/>
      <c r="D235" s="45"/>
      <c r="E235" s="45"/>
      <c r="F235" s="91"/>
      <c r="G235" s="45"/>
      <c r="H235" s="45"/>
      <c r="I235" s="91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</row>
    <row r="236" ht="12.75" customHeight="1">
      <c r="A236" s="45"/>
      <c r="B236" s="45"/>
      <c r="C236" s="45"/>
      <c r="D236" s="45"/>
      <c r="E236" s="45"/>
      <c r="F236" s="91"/>
      <c r="G236" s="45"/>
      <c r="H236" s="45"/>
      <c r="I236" s="91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</row>
    <row r="237" ht="12.75" customHeight="1">
      <c r="A237" s="45"/>
      <c r="B237" s="45"/>
      <c r="C237" s="45"/>
      <c r="D237" s="45"/>
      <c r="E237" s="45"/>
      <c r="F237" s="91"/>
      <c r="G237" s="45"/>
      <c r="H237" s="45"/>
      <c r="I237" s="91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</row>
    <row r="238" ht="12.75" customHeight="1">
      <c r="A238" s="45"/>
      <c r="B238" s="45"/>
      <c r="C238" s="45"/>
      <c r="D238" s="45"/>
      <c r="E238" s="45"/>
      <c r="F238" s="91"/>
      <c r="G238" s="45"/>
      <c r="H238" s="45"/>
      <c r="I238" s="91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</row>
    <row r="239" ht="12.75" customHeight="1">
      <c r="A239" s="45"/>
      <c r="B239" s="45"/>
      <c r="C239" s="45"/>
      <c r="D239" s="45"/>
      <c r="E239" s="45"/>
      <c r="F239" s="91"/>
      <c r="G239" s="45"/>
      <c r="H239" s="45"/>
      <c r="I239" s="91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</row>
    <row r="240" ht="12.75" customHeight="1">
      <c r="A240" s="45"/>
      <c r="B240" s="45"/>
      <c r="C240" s="45"/>
      <c r="D240" s="45"/>
      <c r="E240" s="45"/>
      <c r="F240" s="91"/>
      <c r="G240" s="45"/>
      <c r="H240" s="45"/>
      <c r="I240" s="91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</row>
    <row r="241" ht="12.75" customHeight="1">
      <c r="A241" s="45"/>
      <c r="B241" s="45"/>
      <c r="C241" s="45"/>
      <c r="D241" s="45"/>
      <c r="E241" s="45"/>
      <c r="F241" s="91"/>
      <c r="G241" s="45"/>
      <c r="H241" s="45"/>
      <c r="I241" s="91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</row>
    <row r="242" ht="12.75" customHeight="1">
      <c r="A242" s="45"/>
      <c r="B242" s="45"/>
      <c r="C242" s="45"/>
      <c r="D242" s="45"/>
      <c r="E242" s="45"/>
      <c r="F242" s="91"/>
      <c r="G242" s="45"/>
      <c r="H242" s="45"/>
      <c r="I242" s="91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</row>
    <row r="243" ht="12.75" customHeight="1">
      <c r="A243" s="45"/>
      <c r="B243" s="45"/>
      <c r="C243" s="45"/>
      <c r="D243" s="45"/>
      <c r="E243" s="45"/>
      <c r="F243" s="91"/>
      <c r="G243" s="45"/>
      <c r="H243" s="45"/>
      <c r="I243" s="91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</row>
    <row r="244" ht="12.75" customHeight="1">
      <c r="A244" s="45"/>
      <c r="B244" s="45"/>
      <c r="C244" s="45"/>
      <c r="D244" s="45"/>
      <c r="E244" s="45"/>
      <c r="F244" s="91"/>
      <c r="G244" s="45"/>
      <c r="H244" s="45"/>
      <c r="I244" s="91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</row>
    <row r="245" ht="12.75" customHeight="1">
      <c r="A245" s="45"/>
      <c r="B245" s="45"/>
      <c r="C245" s="45"/>
      <c r="D245" s="45"/>
      <c r="E245" s="45"/>
      <c r="F245" s="91"/>
      <c r="G245" s="45"/>
      <c r="H245" s="45"/>
      <c r="I245" s="91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</row>
    <row r="246" ht="12.75" customHeight="1">
      <c r="A246" s="45"/>
      <c r="B246" s="45"/>
      <c r="C246" s="45"/>
      <c r="D246" s="45"/>
      <c r="E246" s="45"/>
      <c r="F246" s="91"/>
      <c r="G246" s="45"/>
      <c r="H246" s="45"/>
      <c r="I246" s="91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</row>
    <row r="247" ht="12.75" customHeight="1">
      <c r="A247" s="45"/>
      <c r="B247" s="45"/>
      <c r="C247" s="45"/>
      <c r="D247" s="45"/>
      <c r="E247" s="45"/>
      <c r="F247" s="91"/>
      <c r="G247" s="45"/>
      <c r="H247" s="45"/>
      <c r="I247" s="91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</row>
    <row r="248" ht="12.75" customHeight="1">
      <c r="A248" s="45"/>
      <c r="B248" s="45"/>
      <c r="C248" s="45"/>
      <c r="D248" s="45"/>
      <c r="E248" s="45"/>
      <c r="F248" s="91"/>
      <c r="G248" s="45"/>
      <c r="H248" s="45"/>
      <c r="I248" s="91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</row>
    <row r="249" ht="12.75" customHeight="1">
      <c r="A249" s="45"/>
      <c r="B249" s="45"/>
      <c r="C249" s="45"/>
      <c r="D249" s="45"/>
      <c r="E249" s="45"/>
      <c r="F249" s="91"/>
      <c r="G249" s="45"/>
      <c r="H249" s="45"/>
      <c r="I249" s="91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</row>
    <row r="250" ht="12.75" customHeight="1">
      <c r="A250" s="45"/>
      <c r="B250" s="45"/>
      <c r="C250" s="45"/>
      <c r="D250" s="45"/>
      <c r="E250" s="45"/>
      <c r="F250" s="91"/>
      <c r="G250" s="45"/>
      <c r="H250" s="45"/>
      <c r="I250" s="91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</row>
    <row r="251" ht="12.75" customHeight="1">
      <c r="A251" s="45"/>
      <c r="B251" s="45"/>
      <c r="C251" s="45"/>
      <c r="D251" s="45"/>
      <c r="E251" s="45"/>
      <c r="F251" s="91"/>
      <c r="G251" s="45"/>
      <c r="H251" s="45"/>
      <c r="I251" s="91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</row>
    <row r="252" ht="12.75" customHeight="1">
      <c r="A252" s="45"/>
      <c r="B252" s="45"/>
      <c r="C252" s="45"/>
      <c r="D252" s="45"/>
      <c r="E252" s="45"/>
      <c r="F252" s="91"/>
      <c r="G252" s="45"/>
      <c r="H252" s="45"/>
      <c r="I252" s="91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</row>
    <row r="253" ht="12.75" customHeight="1">
      <c r="A253" s="45"/>
      <c r="B253" s="45"/>
      <c r="C253" s="45"/>
      <c r="D253" s="45"/>
      <c r="E253" s="45"/>
      <c r="F253" s="91"/>
      <c r="G253" s="45"/>
      <c r="H253" s="45"/>
      <c r="I253" s="91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</row>
    <row r="254" ht="12.75" customHeight="1">
      <c r="A254" s="45"/>
      <c r="B254" s="45"/>
      <c r="C254" s="45"/>
      <c r="D254" s="45"/>
      <c r="E254" s="45"/>
      <c r="F254" s="91"/>
      <c r="G254" s="45"/>
      <c r="H254" s="45"/>
      <c r="I254" s="91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</row>
    <row r="255" ht="12.75" customHeight="1">
      <c r="A255" s="45"/>
      <c r="B255" s="45"/>
      <c r="C255" s="45"/>
      <c r="D255" s="45"/>
      <c r="E255" s="45"/>
      <c r="F255" s="91"/>
      <c r="G255" s="45"/>
      <c r="H255" s="45"/>
      <c r="I255" s="91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</row>
    <row r="256" ht="12.75" customHeight="1">
      <c r="A256" s="45"/>
      <c r="B256" s="45"/>
      <c r="C256" s="45"/>
      <c r="D256" s="45"/>
      <c r="E256" s="45"/>
      <c r="F256" s="91"/>
      <c r="G256" s="45"/>
      <c r="H256" s="45"/>
      <c r="I256" s="91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</row>
    <row r="257" ht="12.75" customHeight="1">
      <c r="A257" s="45"/>
      <c r="B257" s="45"/>
      <c r="C257" s="45"/>
      <c r="D257" s="45"/>
      <c r="E257" s="45"/>
      <c r="F257" s="91"/>
      <c r="G257" s="45"/>
      <c r="H257" s="45"/>
      <c r="I257" s="91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</row>
    <row r="258" ht="12.75" customHeight="1">
      <c r="A258" s="45"/>
      <c r="B258" s="45"/>
      <c r="C258" s="45"/>
      <c r="D258" s="45"/>
      <c r="E258" s="45"/>
      <c r="F258" s="91"/>
      <c r="G258" s="45"/>
      <c r="H258" s="45"/>
      <c r="I258" s="91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</row>
    <row r="259" ht="12.75" customHeight="1">
      <c r="A259" s="45"/>
      <c r="B259" s="45"/>
      <c r="C259" s="45"/>
      <c r="D259" s="45"/>
      <c r="E259" s="45"/>
      <c r="F259" s="91"/>
      <c r="G259" s="45"/>
      <c r="H259" s="45"/>
      <c r="I259" s="91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</row>
    <row r="260" ht="12.75" customHeight="1">
      <c r="A260" s="45"/>
      <c r="B260" s="45"/>
      <c r="C260" s="45"/>
      <c r="D260" s="45"/>
      <c r="E260" s="45"/>
      <c r="F260" s="91"/>
      <c r="G260" s="45"/>
      <c r="H260" s="45"/>
      <c r="I260" s="91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</row>
    <row r="261" ht="12.75" customHeight="1">
      <c r="A261" s="45"/>
      <c r="B261" s="45"/>
      <c r="C261" s="45"/>
      <c r="D261" s="45"/>
      <c r="E261" s="45"/>
      <c r="F261" s="91"/>
      <c r="G261" s="45"/>
      <c r="H261" s="45"/>
      <c r="I261" s="91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</row>
    <row r="262" ht="12.75" customHeight="1">
      <c r="A262" s="45"/>
      <c r="B262" s="45"/>
      <c r="C262" s="45"/>
      <c r="D262" s="45"/>
      <c r="E262" s="45"/>
      <c r="F262" s="91"/>
      <c r="G262" s="45"/>
      <c r="H262" s="45"/>
      <c r="I262" s="91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</row>
    <row r="263" ht="12.75" customHeight="1">
      <c r="A263" s="45"/>
      <c r="B263" s="45"/>
      <c r="C263" s="45"/>
      <c r="D263" s="45"/>
      <c r="E263" s="45"/>
      <c r="F263" s="91"/>
      <c r="G263" s="45"/>
      <c r="H263" s="45"/>
      <c r="I263" s="91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</row>
    <row r="264" ht="12.75" customHeight="1">
      <c r="A264" s="45"/>
      <c r="B264" s="45"/>
      <c r="C264" s="45"/>
      <c r="D264" s="45"/>
      <c r="E264" s="45"/>
      <c r="F264" s="91"/>
      <c r="G264" s="45"/>
      <c r="H264" s="45"/>
      <c r="I264" s="91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</row>
    <row r="265" ht="12.75" customHeight="1">
      <c r="A265" s="45"/>
      <c r="B265" s="45"/>
      <c r="C265" s="45"/>
      <c r="D265" s="45"/>
      <c r="E265" s="45"/>
      <c r="F265" s="91"/>
      <c r="G265" s="45"/>
      <c r="H265" s="45"/>
      <c r="I265" s="91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</row>
    <row r="266" ht="12.75" customHeight="1">
      <c r="A266" s="45"/>
      <c r="B266" s="45"/>
      <c r="C266" s="45"/>
      <c r="D266" s="45"/>
      <c r="E266" s="45"/>
      <c r="F266" s="91"/>
      <c r="G266" s="45"/>
      <c r="H266" s="45"/>
      <c r="I266" s="91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</row>
    <row r="267" ht="12.75" customHeight="1">
      <c r="A267" s="45"/>
      <c r="B267" s="45"/>
      <c r="C267" s="45"/>
      <c r="D267" s="45"/>
      <c r="E267" s="45"/>
      <c r="F267" s="91"/>
      <c r="G267" s="45"/>
      <c r="H267" s="45"/>
      <c r="I267" s="91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</row>
    <row r="268" ht="12.75" customHeight="1">
      <c r="A268" s="45"/>
      <c r="B268" s="45"/>
      <c r="C268" s="45"/>
      <c r="D268" s="45"/>
      <c r="E268" s="45"/>
      <c r="F268" s="91"/>
      <c r="G268" s="45"/>
      <c r="H268" s="45"/>
      <c r="I268" s="91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</row>
    <row r="269" ht="12.75" customHeight="1">
      <c r="A269" s="45"/>
      <c r="B269" s="45"/>
      <c r="C269" s="45"/>
      <c r="D269" s="45"/>
      <c r="E269" s="45"/>
      <c r="F269" s="91"/>
      <c r="G269" s="45"/>
      <c r="H269" s="45"/>
      <c r="I269" s="91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</row>
    <row r="270" ht="12.75" customHeight="1">
      <c r="A270" s="45"/>
      <c r="B270" s="45"/>
      <c r="C270" s="45"/>
      <c r="D270" s="45"/>
      <c r="E270" s="45"/>
      <c r="F270" s="91"/>
      <c r="G270" s="45"/>
      <c r="H270" s="45"/>
      <c r="I270" s="91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</row>
    <row r="271" ht="12.75" customHeight="1">
      <c r="A271" s="45"/>
      <c r="B271" s="45"/>
      <c r="C271" s="45"/>
      <c r="D271" s="45"/>
      <c r="E271" s="45"/>
      <c r="F271" s="91"/>
      <c r="G271" s="45"/>
      <c r="H271" s="45"/>
      <c r="I271" s="91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</row>
    <row r="272" ht="12.75" customHeight="1">
      <c r="A272" s="45"/>
      <c r="B272" s="45"/>
      <c r="C272" s="45"/>
      <c r="D272" s="45"/>
      <c r="E272" s="45"/>
      <c r="F272" s="91"/>
      <c r="G272" s="45"/>
      <c r="H272" s="45"/>
      <c r="I272" s="91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</row>
    <row r="273" ht="12.75" customHeight="1">
      <c r="A273" s="45"/>
      <c r="B273" s="45"/>
      <c r="C273" s="45"/>
      <c r="D273" s="45"/>
      <c r="E273" s="45"/>
      <c r="F273" s="91"/>
      <c r="G273" s="45"/>
      <c r="H273" s="45"/>
      <c r="I273" s="91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</row>
    <row r="274" ht="12.75" customHeight="1">
      <c r="A274" s="45"/>
      <c r="B274" s="45"/>
      <c r="C274" s="45"/>
      <c r="D274" s="45"/>
      <c r="E274" s="45"/>
      <c r="F274" s="91"/>
      <c r="G274" s="45"/>
      <c r="H274" s="45"/>
      <c r="I274" s="91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</row>
    <row r="275" ht="12.75" customHeight="1">
      <c r="A275" s="45"/>
      <c r="B275" s="45"/>
      <c r="C275" s="45"/>
      <c r="D275" s="45"/>
      <c r="E275" s="45"/>
      <c r="F275" s="91"/>
      <c r="G275" s="45"/>
      <c r="H275" s="45"/>
      <c r="I275" s="91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</row>
    <row r="276" ht="12.75" customHeight="1">
      <c r="A276" s="45"/>
      <c r="B276" s="45"/>
      <c r="C276" s="45"/>
      <c r="D276" s="45"/>
      <c r="E276" s="45"/>
      <c r="F276" s="91"/>
      <c r="G276" s="45"/>
      <c r="H276" s="45"/>
      <c r="I276" s="91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</row>
    <row r="277" ht="12.75" customHeight="1">
      <c r="A277" s="45"/>
      <c r="B277" s="45"/>
      <c r="C277" s="45"/>
      <c r="D277" s="45"/>
      <c r="E277" s="45"/>
      <c r="F277" s="91"/>
      <c r="G277" s="45"/>
      <c r="H277" s="45"/>
      <c r="I277" s="91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</row>
    <row r="278" ht="12.75" customHeight="1">
      <c r="A278" s="45"/>
      <c r="B278" s="45"/>
      <c r="C278" s="45"/>
      <c r="D278" s="45"/>
      <c r="E278" s="45"/>
      <c r="F278" s="91"/>
      <c r="G278" s="45"/>
      <c r="H278" s="45"/>
      <c r="I278" s="91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</row>
    <row r="279" ht="12.75" customHeight="1">
      <c r="A279" s="45"/>
      <c r="B279" s="45"/>
      <c r="C279" s="45"/>
      <c r="D279" s="45"/>
      <c r="E279" s="45"/>
      <c r="F279" s="91"/>
      <c r="G279" s="45"/>
      <c r="H279" s="45"/>
      <c r="I279" s="91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</row>
    <row r="280" ht="12.75" customHeight="1">
      <c r="A280" s="45"/>
      <c r="B280" s="45"/>
      <c r="C280" s="45"/>
      <c r="D280" s="45"/>
      <c r="E280" s="45"/>
      <c r="F280" s="91"/>
      <c r="G280" s="45"/>
      <c r="H280" s="45"/>
      <c r="I280" s="91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</row>
    <row r="281" ht="12.75" customHeight="1">
      <c r="A281" s="45"/>
      <c r="B281" s="45"/>
      <c r="C281" s="45"/>
      <c r="D281" s="45"/>
      <c r="E281" s="45"/>
      <c r="F281" s="91"/>
      <c r="G281" s="45"/>
      <c r="H281" s="45"/>
      <c r="I281" s="91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</row>
    <row r="282" ht="12.75" customHeight="1">
      <c r="A282" s="45"/>
      <c r="B282" s="45"/>
      <c r="C282" s="45"/>
      <c r="D282" s="45"/>
      <c r="E282" s="45"/>
      <c r="F282" s="91"/>
      <c r="G282" s="45"/>
      <c r="H282" s="45"/>
      <c r="I282" s="91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</row>
    <row r="283" ht="12.75" customHeight="1">
      <c r="A283" s="45"/>
      <c r="B283" s="45"/>
      <c r="C283" s="45"/>
      <c r="D283" s="45"/>
      <c r="E283" s="45"/>
      <c r="F283" s="91"/>
      <c r="G283" s="45"/>
      <c r="H283" s="45"/>
      <c r="I283" s="91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</row>
    <row r="284" ht="12.75" customHeight="1">
      <c r="A284" s="45"/>
      <c r="B284" s="45"/>
      <c r="C284" s="45"/>
      <c r="D284" s="45"/>
      <c r="E284" s="45"/>
      <c r="F284" s="91"/>
      <c r="G284" s="45"/>
      <c r="H284" s="45"/>
      <c r="I284" s="91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</row>
    <row r="285" ht="12.75" customHeight="1">
      <c r="A285" s="45"/>
      <c r="B285" s="45"/>
      <c r="C285" s="45"/>
      <c r="D285" s="45"/>
      <c r="E285" s="45"/>
      <c r="F285" s="91"/>
      <c r="G285" s="45"/>
      <c r="H285" s="45"/>
      <c r="I285" s="91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</row>
    <row r="286" ht="12.75" customHeight="1">
      <c r="A286" s="45"/>
      <c r="B286" s="45"/>
      <c r="C286" s="45"/>
      <c r="D286" s="45"/>
      <c r="E286" s="45"/>
      <c r="F286" s="91"/>
      <c r="G286" s="45"/>
      <c r="H286" s="45"/>
      <c r="I286" s="91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</row>
    <row r="287" ht="12.75" customHeight="1">
      <c r="A287" s="45"/>
      <c r="B287" s="45"/>
      <c r="C287" s="45"/>
      <c r="D287" s="45"/>
      <c r="E287" s="45"/>
      <c r="F287" s="91"/>
      <c r="G287" s="45"/>
      <c r="H287" s="45"/>
      <c r="I287" s="91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</row>
    <row r="288" ht="12.75" customHeight="1">
      <c r="A288" s="45"/>
      <c r="B288" s="45"/>
      <c r="C288" s="45"/>
      <c r="D288" s="45"/>
      <c r="E288" s="45"/>
      <c r="F288" s="91"/>
      <c r="G288" s="45"/>
      <c r="H288" s="45"/>
      <c r="I288" s="91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</row>
    <row r="289" ht="12.75" customHeight="1">
      <c r="A289" s="45"/>
      <c r="B289" s="45"/>
      <c r="C289" s="45"/>
      <c r="D289" s="45"/>
      <c r="E289" s="45"/>
      <c r="F289" s="91"/>
      <c r="G289" s="45"/>
      <c r="H289" s="45"/>
      <c r="I289" s="91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</row>
    <row r="290" ht="12.75" customHeight="1">
      <c r="A290" s="45"/>
      <c r="B290" s="45"/>
      <c r="C290" s="45"/>
      <c r="D290" s="45"/>
      <c r="E290" s="45"/>
      <c r="F290" s="91"/>
      <c r="G290" s="45"/>
      <c r="H290" s="45"/>
      <c r="I290" s="91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</row>
    <row r="291" ht="12.75" customHeight="1">
      <c r="A291" s="45"/>
      <c r="B291" s="45"/>
      <c r="C291" s="45"/>
      <c r="D291" s="45"/>
      <c r="E291" s="45"/>
      <c r="F291" s="91"/>
      <c r="G291" s="45"/>
      <c r="H291" s="45"/>
      <c r="I291" s="91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</row>
    <row r="292" ht="12.75" customHeight="1">
      <c r="A292" s="45"/>
      <c r="B292" s="45"/>
      <c r="C292" s="45"/>
      <c r="D292" s="45"/>
      <c r="E292" s="45"/>
      <c r="F292" s="91"/>
      <c r="G292" s="45"/>
      <c r="H292" s="45"/>
      <c r="I292" s="91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</row>
    <row r="293" ht="12.75" customHeight="1">
      <c r="A293" s="45"/>
      <c r="B293" s="45"/>
      <c r="C293" s="45"/>
      <c r="D293" s="45"/>
      <c r="E293" s="45"/>
      <c r="F293" s="91"/>
      <c r="G293" s="45"/>
      <c r="H293" s="45"/>
      <c r="I293" s="91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</row>
    <row r="294" ht="12.75" customHeight="1">
      <c r="A294" s="45"/>
      <c r="B294" s="45"/>
      <c r="C294" s="45"/>
      <c r="D294" s="45"/>
      <c r="E294" s="45"/>
      <c r="F294" s="91"/>
      <c r="G294" s="45"/>
      <c r="H294" s="45"/>
      <c r="I294" s="91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</row>
    <row r="295" ht="12.75" customHeight="1">
      <c r="A295" s="45"/>
      <c r="B295" s="45"/>
      <c r="C295" s="45"/>
      <c r="D295" s="45"/>
      <c r="E295" s="45"/>
      <c r="F295" s="91"/>
      <c r="G295" s="45"/>
      <c r="H295" s="45"/>
      <c r="I295" s="91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</row>
    <row r="296" ht="12.75" customHeight="1">
      <c r="A296" s="45"/>
      <c r="B296" s="45"/>
      <c r="C296" s="45"/>
      <c r="D296" s="45"/>
      <c r="E296" s="45"/>
      <c r="F296" s="91"/>
      <c r="G296" s="45"/>
      <c r="H296" s="45"/>
      <c r="I296" s="91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</row>
    <row r="297" ht="12.75" customHeight="1">
      <c r="A297" s="45"/>
      <c r="B297" s="45"/>
      <c r="C297" s="45"/>
      <c r="D297" s="45"/>
      <c r="E297" s="45"/>
      <c r="F297" s="91"/>
      <c r="G297" s="45"/>
      <c r="H297" s="45"/>
      <c r="I297" s="91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</row>
    <row r="298" ht="12.75" customHeight="1">
      <c r="A298" s="45"/>
      <c r="B298" s="45"/>
      <c r="C298" s="45"/>
      <c r="D298" s="45"/>
      <c r="E298" s="45"/>
      <c r="F298" s="91"/>
      <c r="G298" s="45"/>
      <c r="H298" s="45"/>
      <c r="I298" s="91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</row>
    <row r="299" ht="12.75" customHeight="1">
      <c r="A299" s="45"/>
      <c r="B299" s="45"/>
      <c r="C299" s="45"/>
      <c r="D299" s="45"/>
      <c r="E299" s="45"/>
      <c r="F299" s="91"/>
      <c r="G299" s="45"/>
      <c r="H299" s="45"/>
      <c r="I299" s="91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</row>
    <row r="300" ht="12.75" customHeight="1">
      <c r="A300" s="45"/>
      <c r="B300" s="45"/>
      <c r="C300" s="45"/>
      <c r="D300" s="45"/>
      <c r="E300" s="45"/>
      <c r="F300" s="91"/>
      <c r="G300" s="45"/>
      <c r="H300" s="45"/>
      <c r="I300" s="91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</row>
    <row r="301" ht="12.75" customHeight="1">
      <c r="A301" s="45"/>
      <c r="B301" s="45"/>
      <c r="C301" s="45"/>
      <c r="D301" s="45"/>
      <c r="E301" s="45"/>
      <c r="F301" s="91"/>
      <c r="G301" s="45"/>
      <c r="H301" s="45"/>
      <c r="I301" s="91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</row>
    <row r="302" ht="12.75" customHeight="1">
      <c r="A302" s="45"/>
      <c r="B302" s="45"/>
      <c r="C302" s="45"/>
      <c r="D302" s="45"/>
      <c r="E302" s="45"/>
      <c r="F302" s="91"/>
      <c r="G302" s="45"/>
      <c r="H302" s="45"/>
      <c r="I302" s="91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</row>
    <row r="303" ht="12.75" customHeight="1">
      <c r="A303" s="45"/>
      <c r="B303" s="45"/>
      <c r="C303" s="45"/>
      <c r="D303" s="45"/>
      <c r="E303" s="45"/>
      <c r="F303" s="91"/>
      <c r="G303" s="45"/>
      <c r="H303" s="45"/>
      <c r="I303" s="91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</row>
    <row r="304" ht="12.75" customHeight="1">
      <c r="A304" s="45"/>
      <c r="B304" s="45"/>
      <c r="C304" s="45"/>
      <c r="D304" s="45"/>
      <c r="E304" s="45"/>
      <c r="F304" s="91"/>
      <c r="G304" s="45"/>
      <c r="H304" s="45"/>
      <c r="I304" s="91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</row>
    <row r="305" ht="12.75" customHeight="1">
      <c r="A305" s="45"/>
      <c r="B305" s="45"/>
      <c r="C305" s="45"/>
      <c r="D305" s="45"/>
      <c r="E305" s="45"/>
      <c r="F305" s="91"/>
      <c r="G305" s="45"/>
      <c r="H305" s="45"/>
      <c r="I305" s="91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</row>
    <row r="306" ht="12.75" customHeight="1">
      <c r="A306" s="45"/>
      <c r="B306" s="92"/>
      <c r="C306" s="92"/>
      <c r="D306" s="92"/>
      <c r="E306" s="92"/>
      <c r="F306" s="93"/>
      <c r="G306" s="92"/>
      <c r="H306" s="92"/>
      <c r="I306" s="93"/>
      <c r="J306" s="92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</row>
    <row r="307" ht="12.75" customHeight="1">
      <c r="A307" s="45"/>
      <c r="B307" s="92"/>
      <c r="C307" s="92"/>
      <c r="D307" s="92"/>
      <c r="E307" s="92"/>
      <c r="F307" s="93"/>
      <c r="G307" s="92"/>
      <c r="H307" s="92"/>
      <c r="I307" s="93"/>
      <c r="J307" s="92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</row>
    <row r="308" ht="12.75" customHeight="1">
      <c r="A308" s="45"/>
      <c r="B308" s="92"/>
      <c r="C308" s="92"/>
      <c r="D308" s="92"/>
      <c r="E308" s="92"/>
      <c r="F308" s="93"/>
      <c r="G308" s="92"/>
      <c r="H308" s="92"/>
      <c r="I308" s="93"/>
      <c r="J308" s="92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</row>
    <row r="309" ht="12.75" customHeight="1">
      <c r="A309" s="45"/>
      <c r="B309" s="92"/>
      <c r="C309" s="92"/>
      <c r="D309" s="92"/>
      <c r="E309" s="92"/>
      <c r="F309" s="93"/>
      <c r="G309" s="92"/>
      <c r="H309" s="92"/>
      <c r="I309" s="93"/>
      <c r="J309" s="92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</row>
    <row r="310" ht="12.75" customHeight="1">
      <c r="A310" s="45"/>
      <c r="B310" s="92"/>
      <c r="C310" s="92"/>
      <c r="D310" s="92"/>
      <c r="E310" s="92"/>
      <c r="F310" s="93"/>
      <c r="G310" s="92"/>
      <c r="H310" s="92"/>
      <c r="I310" s="93"/>
      <c r="J310" s="92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</row>
    <row r="311" ht="12.75" customHeight="1">
      <c r="A311" s="45"/>
      <c r="B311" s="92"/>
      <c r="C311" s="92"/>
      <c r="D311" s="92"/>
      <c r="E311" s="92"/>
      <c r="F311" s="93"/>
      <c r="G311" s="92"/>
      <c r="H311" s="92"/>
      <c r="I311" s="93"/>
      <c r="J311" s="92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</row>
    <row r="312" ht="12.75" customHeight="1">
      <c r="A312" s="45"/>
      <c r="B312" s="92"/>
      <c r="C312" s="92"/>
      <c r="D312" s="92"/>
      <c r="E312" s="92"/>
      <c r="F312" s="93"/>
      <c r="G312" s="92"/>
      <c r="H312" s="92"/>
      <c r="I312" s="93"/>
      <c r="J312" s="92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</row>
    <row r="313" ht="12.75" customHeight="1">
      <c r="A313" s="45"/>
      <c r="B313" s="92"/>
      <c r="C313" s="92"/>
      <c r="D313" s="92"/>
      <c r="E313" s="92"/>
      <c r="F313" s="93"/>
      <c r="G313" s="92"/>
      <c r="H313" s="92"/>
      <c r="I313" s="93"/>
      <c r="J313" s="92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</row>
    <row r="314" ht="12.75" customHeight="1">
      <c r="A314" s="45"/>
      <c r="B314" s="92"/>
      <c r="C314" s="92"/>
      <c r="D314" s="92"/>
      <c r="E314" s="92"/>
      <c r="F314" s="93"/>
      <c r="G314" s="92"/>
      <c r="H314" s="92"/>
      <c r="I314" s="93"/>
      <c r="J314" s="92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</row>
    <row r="315" ht="12.75" customHeight="1">
      <c r="A315" s="45"/>
      <c r="B315" s="92"/>
      <c r="C315" s="92"/>
      <c r="D315" s="92"/>
      <c r="E315" s="92"/>
      <c r="F315" s="93"/>
      <c r="G315" s="92"/>
      <c r="H315" s="92"/>
      <c r="I315" s="93"/>
      <c r="J315" s="92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</row>
    <row r="316" ht="12.75" customHeight="1">
      <c r="A316" s="45"/>
      <c r="B316" s="92"/>
      <c r="C316" s="92"/>
      <c r="D316" s="92"/>
      <c r="E316" s="92"/>
      <c r="F316" s="93"/>
      <c r="G316" s="92"/>
      <c r="H316" s="92"/>
      <c r="I316" s="93"/>
      <c r="J316" s="92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</row>
    <row r="317" ht="12.75" customHeight="1">
      <c r="A317" s="45"/>
      <c r="B317" s="92"/>
      <c r="C317" s="92"/>
      <c r="D317" s="92"/>
      <c r="E317" s="92"/>
      <c r="F317" s="93"/>
      <c r="G317" s="92"/>
      <c r="H317" s="92"/>
      <c r="I317" s="93"/>
      <c r="J317" s="92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</row>
    <row r="318" ht="12.75" customHeight="1">
      <c r="A318" s="45"/>
      <c r="B318" s="92"/>
      <c r="C318" s="92"/>
      <c r="D318" s="92"/>
      <c r="E318" s="92"/>
      <c r="F318" s="93"/>
      <c r="G318" s="92"/>
      <c r="H318" s="92"/>
      <c r="I318" s="93"/>
      <c r="J318" s="92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</row>
    <row r="319" ht="12.75" customHeight="1">
      <c r="A319" s="45"/>
      <c r="B319" s="92"/>
      <c r="C319" s="92"/>
      <c r="D319" s="92"/>
      <c r="E319" s="92"/>
      <c r="F319" s="93"/>
      <c r="G319" s="92"/>
      <c r="H319" s="92"/>
      <c r="I319" s="93"/>
      <c r="J319" s="92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</row>
    <row r="320" ht="12.75" customHeight="1">
      <c r="A320" s="45"/>
      <c r="B320" s="92"/>
      <c r="C320" s="92"/>
      <c r="D320" s="92"/>
      <c r="E320" s="92"/>
      <c r="F320" s="93"/>
      <c r="G320" s="92"/>
      <c r="H320" s="92"/>
      <c r="I320" s="93"/>
      <c r="J320" s="92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</row>
    <row r="321" ht="12.75" customHeight="1">
      <c r="A321" s="45"/>
      <c r="B321" s="92"/>
      <c r="C321" s="92"/>
      <c r="D321" s="92"/>
      <c r="E321" s="92"/>
      <c r="F321" s="93"/>
      <c r="G321" s="92"/>
      <c r="H321" s="92"/>
      <c r="I321" s="93"/>
      <c r="J321" s="92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</row>
    <row r="322" ht="12.75" customHeight="1">
      <c r="A322" s="45"/>
      <c r="B322" s="92"/>
      <c r="C322" s="92"/>
      <c r="D322" s="92"/>
      <c r="E322" s="92"/>
      <c r="F322" s="93"/>
      <c r="G322" s="92"/>
      <c r="H322" s="92"/>
      <c r="I322" s="93"/>
      <c r="J322" s="92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</row>
    <row r="323" ht="12.75" customHeight="1">
      <c r="A323" s="45"/>
      <c r="B323" s="92"/>
      <c r="C323" s="92"/>
      <c r="D323" s="92"/>
      <c r="E323" s="92"/>
      <c r="F323" s="93"/>
      <c r="G323" s="92"/>
      <c r="H323" s="92"/>
      <c r="I323" s="93"/>
      <c r="J323" s="92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</row>
    <row r="324" ht="12.75" customHeight="1">
      <c r="A324" s="45"/>
      <c r="B324" s="92"/>
      <c r="C324" s="92"/>
      <c r="D324" s="92"/>
      <c r="E324" s="92"/>
      <c r="F324" s="93"/>
      <c r="G324" s="92"/>
      <c r="H324" s="92"/>
      <c r="I324" s="93"/>
      <c r="J324" s="92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</row>
    <row r="325" ht="12.75" customHeight="1">
      <c r="A325" s="45"/>
      <c r="B325" s="92"/>
      <c r="C325" s="92"/>
      <c r="D325" s="92"/>
      <c r="E325" s="92"/>
      <c r="F325" s="93"/>
      <c r="G325" s="92"/>
      <c r="H325" s="92"/>
      <c r="I325" s="93"/>
      <c r="J325" s="92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</row>
    <row r="326" ht="12.75" customHeight="1">
      <c r="A326" s="45"/>
      <c r="B326" s="92"/>
      <c r="C326" s="92"/>
      <c r="D326" s="92"/>
      <c r="E326" s="92"/>
      <c r="F326" s="93"/>
      <c r="G326" s="92"/>
      <c r="H326" s="92"/>
      <c r="I326" s="93"/>
      <c r="J326" s="92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</row>
    <row r="327" ht="12.75" customHeight="1">
      <c r="A327" s="45"/>
      <c r="B327" s="92"/>
      <c r="C327" s="92"/>
      <c r="D327" s="92"/>
      <c r="E327" s="92"/>
      <c r="F327" s="93"/>
      <c r="G327" s="92"/>
      <c r="H327" s="92"/>
      <c r="I327" s="93"/>
      <c r="J327" s="92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</row>
    <row r="328" ht="12.75" customHeight="1">
      <c r="A328" s="45"/>
      <c r="B328" s="92"/>
      <c r="C328" s="92"/>
      <c r="D328" s="92"/>
      <c r="E328" s="92"/>
      <c r="F328" s="93"/>
      <c r="G328" s="92"/>
      <c r="H328" s="92"/>
      <c r="I328" s="93"/>
      <c r="J328" s="92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</row>
    <row r="329" ht="12.75" customHeight="1">
      <c r="A329" s="45"/>
      <c r="B329" s="92"/>
      <c r="C329" s="92"/>
      <c r="D329" s="92"/>
      <c r="E329" s="92"/>
      <c r="F329" s="93"/>
      <c r="G329" s="92"/>
      <c r="H329" s="92"/>
      <c r="I329" s="93"/>
      <c r="J329" s="92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</row>
    <row r="330" ht="12.75" customHeight="1">
      <c r="A330" s="45"/>
      <c r="B330" s="92"/>
      <c r="C330" s="92"/>
      <c r="D330" s="92"/>
      <c r="E330" s="92"/>
      <c r="F330" s="93"/>
      <c r="G330" s="92"/>
      <c r="H330" s="92"/>
      <c r="I330" s="93"/>
      <c r="J330" s="92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</row>
    <row r="331" ht="12.75" customHeight="1">
      <c r="A331" s="45"/>
      <c r="B331" s="92"/>
      <c r="C331" s="92"/>
      <c r="D331" s="92"/>
      <c r="E331" s="92"/>
      <c r="F331" s="93"/>
      <c r="G331" s="92"/>
      <c r="H331" s="92"/>
      <c r="I331" s="93"/>
      <c r="J331" s="92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</row>
    <row r="332" ht="12.75" customHeight="1">
      <c r="A332" s="45"/>
      <c r="B332" s="92"/>
      <c r="C332" s="92"/>
      <c r="D332" s="92"/>
      <c r="E332" s="92"/>
      <c r="F332" s="93"/>
      <c r="G332" s="92"/>
      <c r="H332" s="92"/>
      <c r="I332" s="93"/>
      <c r="J332" s="92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</row>
    <row r="333" ht="12.75" customHeight="1">
      <c r="A333" s="45"/>
      <c r="B333" s="92"/>
      <c r="C333" s="92"/>
      <c r="D333" s="92"/>
      <c r="E333" s="92"/>
      <c r="F333" s="93"/>
      <c r="G333" s="92"/>
      <c r="H333" s="92"/>
      <c r="I333" s="93"/>
      <c r="J333" s="92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</row>
    <row r="334" ht="12.75" customHeight="1">
      <c r="A334" s="45"/>
      <c r="B334" s="92"/>
      <c r="C334" s="92"/>
      <c r="D334" s="92"/>
      <c r="E334" s="92"/>
      <c r="F334" s="93"/>
      <c r="G334" s="92"/>
      <c r="H334" s="92"/>
      <c r="I334" s="93"/>
      <c r="J334" s="92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</row>
    <row r="335" ht="12.75" customHeight="1">
      <c r="A335" s="45"/>
      <c r="B335" s="92"/>
      <c r="C335" s="92"/>
      <c r="D335" s="92"/>
      <c r="E335" s="92"/>
      <c r="F335" s="93"/>
      <c r="G335" s="92"/>
      <c r="H335" s="92"/>
      <c r="I335" s="93"/>
      <c r="J335" s="92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</row>
    <row r="336" ht="12.75" customHeight="1">
      <c r="A336" s="45"/>
      <c r="B336" s="92"/>
      <c r="C336" s="92"/>
      <c r="D336" s="92"/>
      <c r="E336" s="92"/>
      <c r="F336" s="93"/>
      <c r="G336" s="92"/>
      <c r="H336" s="92"/>
      <c r="I336" s="93"/>
      <c r="J336" s="92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</row>
    <row r="337" ht="12.75" customHeight="1">
      <c r="A337" s="45"/>
      <c r="B337" s="92"/>
      <c r="C337" s="92"/>
      <c r="D337" s="92"/>
      <c r="E337" s="92"/>
      <c r="F337" s="93"/>
      <c r="G337" s="92"/>
      <c r="H337" s="92"/>
      <c r="I337" s="93"/>
      <c r="J337" s="92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</row>
    <row r="338" ht="12.75" customHeight="1">
      <c r="A338" s="45"/>
      <c r="B338" s="92"/>
      <c r="C338" s="92"/>
      <c r="D338" s="92"/>
      <c r="E338" s="92"/>
      <c r="F338" s="93"/>
      <c r="G338" s="92"/>
      <c r="H338" s="92"/>
      <c r="I338" s="93"/>
      <c r="J338" s="92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</row>
    <row r="339" ht="12.75" customHeight="1">
      <c r="A339" s="45"/>
      <c r="B339" s="92"/>
      <c r="C339" s="92"/>
      <c r="D339" s="92"/>
      <c r="E339" s="92"/>
      <c r="F339" s="93"/>
      <c r="G339" s="92"/>
      <c r="H339" s="92"/>
      <c r="I339" s="93"/>
      <c r="J339" s="92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</row>
    <row r="340" ht="12.75" customHeight="1">
      <c r="A340" s="45"/>
      <c r="B340" s="92"/>
      <c r="C340" s="92"/>
      <c r="D340" s="92"/>
      <c r="E340" s="92"/>
      <c r="F340" s="93"/>
      <c r="G340" s="92"/>
      <c r="H340" s="92"/>
      <c r="I340" s="93"/>
      <c r="J340" s="92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</row>
    <row r="341" ht="12.75" customHeight="1">
      <c r="A341" s="45"/>
      <c r="B341" s="92"/>
      <c r="C341" s="92"/>
      <c r="D341" s="92"/>
      <c r="E341" s="92"/>
      <c r="F341" s="93"/>
      <c r="G341" s="92"/>
      <c r="H341" s="92"/>
      <c r="I341" s="93"/>
      <c r="J341" s="92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</row>
    <row r="342" ht="12.75" customHeight="1">
      <c r="A342" s="45"/>
      <c r="B342" s="92"/>
      <c r="C342" s="92"/>
      <c r="D342" s="92"/>
      <c r="E342" s="92"/>
      <c r="F342" s="93"/>
      <c r="G342" s="92"/>
      <c r="H342" s="92"/>
      <c r="I342" s="93"/>
      <c r="J342" s="92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</row>
    <row r="343" ht="12.75" customHeight="1">
      <c r="A343" s="45"/>
      <c r="B343" s="92"/>
      <c r="C343" s="92"/>
      <c r="D343" s="92"/>
      <c r="E343" s="92"/>
      <c r="F343" s="93"/>
      <c r="G343" s="92"/>
      <c r="H343" s="92"/>
      <c r="I343" s="93"/>
      <c r="J343" s="92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</row>
    <row r="344" ht="12.75" customHeight="1">
      <c r="A344" s="45"/>
      <c r="B344" s="92"/>
      <c r="C344" s="92"/>
      <c r="D344" s="92"/>
      <c r="E344" s="92"/>
      <c r="F344" s="93"/>
      <c r="G344" s="92"/>
      <c r="H344" s="92"/>
      <c r="I344" s="93"/>
      <c r="J344" s="92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</row>
    <row r="345" ht="12.75" customHeight="1">
      <c r="A345" s="45"/>
      <c r="B345" s="92"/>
      <c r="C345" s="92"/>
      <c r="D345" s="92"/>
      <c r="E345" s="92"/>
      <c r="F345" s="93"/>
      <c r="G345" s="92"/>
      <c r="H345" s="92"/>
      <c r="I345" s="93"/>
      <c r="J345" s="92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</row>
    <row r="346" ht="12.75" customHeight="1">
      <c r="A346" s="45"/>
      <c r="B346" s="92"/>
      <c r="C346" s="92"/>
      <c r="D346" s="92"/>
      <c r="E346" s="92"/>
      <c r="F346" s="93"/>
      <c r="G346" s="92"/>
      <c r="H346" s="92"/>
      <c r="I346" s="93"/>
      <c r="J346" s="92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</row>
    <row r="347" ht="12.75" customHeight="1">
      <c r="A347" s="45"/>
      <c r="B347" s="92"/>
      <c r="C347" s="92"/>
      <c r="D347" s="92"/>
      <c r="E347" s="92"/>
      <c r="F347" s="93"/>
      <c r="G347" s="92"/>
      <c r="H347" s="92"/>
      <c r="I347" s="93"/>
      <c r="J347" s="92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</row>
    <row r="348" ht="12.75" customHeight="1">
      <c r="A348" s="45"/>
      <c r="B348" s="92"/>
      <c r="C348" s="92"/>
      <c r="D348" s="92"/>
      <c r="E348" s="92"/>
      <c r="F348" s="93"/>
      <c r="G348" s="92"/>
      <c r="H348" s="92"/>
      <c r="I348" s="93"/>
      <c r="J348" s="92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</row>
    <row r="349" ht="12.75" customHeight="1">
      <c r="A349" s="45"/>
      <c r="B349" s="92"/>
      <c r="C349" s="92"/>
      <c r="D349" s="92"/>
      <c r="E349" s="92"/>
      <c r="F349" s="93"/>
      <c r="G349" s="92"/>
      <c r="H349" s="92"/>
      <c r="I349" s="93"/>
      <c r="J349" s="92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</row>
    <row r="350" ht="12.75" customHeight="1">
      <c r="A350" s="45"/>
      <c r="B350" s="92"/>
      <c r="C350" s="92"/>
      <c r="D350" s="92"/>
      <c r="E350" s="92"/>
      <c r="F350" s="93"/>
      <c r="G350" s="92"/>
      <c r="H350" s="92"/>
      <c r="I350" s="93"/>
      <c r="J350" s="92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</row>
    <row r="351" ht="12.75" customHeight="1">
      <c r="A351" s="45"/>
      <c r="B351" s="92"/>
      <c r="C351" s="92"/>
      <c r="D351" s="92"/>
      <c r="E351" s="92"/>
      <c r="F351" s="93"/>
      <c r="G351" s="92"/>
      <c r="H351" s="92"/>
      <c r="I351" s="93"/>
      <c r="J351" s="92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</row>
    <row r="352" ht="12.75" customHeight="1">
      <c r="A352" s="45"/>
      <c r="B352" s="92"/>
      <c r="C352" s="92"/>
      <c r="D352" s="92"/>
      <c r="E352" s="92"/>
      <c r="F352" s="93"/>
      <c r="G352" s="92"/>
      <c r="H352" s="92"/>
      <c r="I352" s="93"/>
      <c r="J352" s="92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</row>
    <row r="353" ht="12.75" customHeight="1">
      <c r="A353" s="45"/>
      <c r="B353" s="92"/>
      <c r="C353" s="92"/>
      <c r="D353" s="92"/>
      <c r="E353" s="92"/>
      <c r="F353" s="93"/>
      <c r="G353" s="92"/>
      <c r="H353" s="92"/>
      <c r="I353" s="93"/>
      <c r="J353" s="92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</row>
    <row r="354" ht="12.75" customHeight="1">
      <c r="A354" s="45"/>
      <c r="B354" s="92"/>
      <c r="C354" s="92"/>
      <c r="D354" s="92"/>
      <c r="E354" s="92"/>
      <c r="F354" s="93"/>
      <c r="G354" s="92"/>
      <c r="H354" s="92"/>
      <c r="I354" s="93"/>
      <c r="J354" s="92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</row>
    <row r="355" ht="12.75" customHeight="1">
      <c r="A355" s="45"/>
      <c r="B355" s="92"/>
      <c r="C355" s="92"/>
      <c r="D355" s="92"/>
      <c r="E355" s="92"/>
      <c r="F355" s="93"/>
      <c r="G355" s="92"/>
      <c r="H355" s="92"/>
      <c r="I355" s="93"/>
      <c r="J355" s="92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</row>
    <row r="356" ht="12.75" customHeight="1">
      <c r="A356" s="45"/>
      <c r="B356" s="92"/>
      <c r="C356" s="92"/>
      <c r="D356" s="92"/>
      <c r="E356" s="92"/>
      <c r="F356" s="93"/>
      <c r="G356" s="92"/>
      <c r="H356" s="92"/>
      <c r="I356" s="93"/>
      <c r="J356" s="92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</row>
    <row r="357" ht="12.75" customHeight="1">
      <c r="A357" s="45"/>
      <c r="B357" s="92"/>
      <c r="C357" s="92"/>
      <c r="D357" s="92"/>
      <c r="E357" s="92"/>
      <c r="F357" s="93"/>
      <c r="G357" s="92"/>
      <c r="H357" s="92"/>
      <c r="I357" s="93"/>
      <c r="J357" s="92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</row>
    <row r="358" ht="12.75" customHeight="1">
      <c r="A358" s="45"/>
      <c r="B358" s="92"/>
      <c r="C358" s="92"/>
      <c r="D358" s="92"/>
      <c r="E358" s="92"/>
      <c r="F358" s="93"/>
      <c r="G358" s="92"/>
      <c r="H358" s="92"/>
      <c r="I358" s="93"/>
      <c r="J358" s="92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</row>
    <row r="359" ht="12.75" customHeight="1">
      <c r="A359" s="45"/>
      <c r="B359" s="92"/>
      <c r="C359" s="92"/>
      <c r="D359" s="92"/>
      <c r="E359" s="92"/>
      <c r="F359" s="93"/>
      <c r="G359" s="92"/>
      <c r="H359" s="92"/>
      <c r="I359" s="93"/>
      <c r="J359" s="92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</row>
    <row r="360" ht="12.75" customHeight="1">
      <c r="A360" s="45"/>
      <c r="B360" s="92"/>
      <c r="C360" s="92"/>
      <c r="D360" s="92"/>
      <c r="E360" s="92"/>
      <c r="F360" s="93"/>
      <c r="G360" s="92"/>
      <c r="H360" s="92"/>
      <c r="I360" s="93"/>
      <c r="J360" s="92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</row>
    <row r="361" ht="12.75" customHeight="1">
      <c r="A361" s="45"/>
      <c r="B361" s="92"/>
      <c r="C361" s="92"/>
      <c r="D361" s="92"/>
      <c r="E361" s="92"/>
      <c r="F361" s="93"/>
      <c r="G361" s="92"/>
      <c r="H361" s="92"/>
      <c r="I361" s="93"/>
      <c r="J361" s="92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</row>
    <row r="362" ht="12.75" customHeight="1">
      <c r="A362" s="45"/>
      <c r="B362" s="92"/>
      <c r="C362" s="92"/>
      <c r="D362" s="92"/>
      <c r="E362" s="92"/>
      <c r="F362" s="93"/>
      <c r="G362" s="92"/>
      <c r="H362" s="92"/>
      <c r="I362" s="93"/>
      <c r="J362" s="92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</row>
    <row r="363" ht="12.75" customHeight="1">
      <c r="A363" s="45"/>
      <c r="B363" s="92"/>
      <c r="C363" s="92"/>
      <c r="D363" s="92"/>
      <c r="E363" s="92"/>
      <c r="F363" s="93"/>
      <c r="G363" s="92"/>
      <c r="H363" s="92"/>
      <c r="I363" s="93"/>
      <c r="J363" s="92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</row>
    <row r="364" ht="12.75" customHeight="1">
      <c r="A364" s="45"/>
      <c r="B364" s="92"/>
      <c r="C364" s="92"/>
      <c r="D364" s="92"/>
      <c r="E364" s="92"/>
      <c r="F364" s="93"/>
      <c r="G364" s="92"/>
      <c r="H364" s="92"/>
      <c r="I364" s="93"/>
      <c r="J364" s="92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</row>
    <row r="365" ht="12.75" customHeight="1">
      <c r="A365" s="45"/>
      <c r="B365" s="92"/>
      <c r="C365" s="92"/>
      <c r="D365" s="92"/>
      <c r="E365" s="92"/>
      <c r="F365" s="93"/>
      <c r="G365" s="92"/>
      <c r="H365" s="92"/>
      <c r="I365" s="93"/>
      <c r="J365" s="92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</row>
    <row r="366" ht="12.75" customHeight="1">
      <c r="A366" s="45"/>
      <c r="B366" s="92"/>
      <c r="C366" s="92"/>
      <c r="D366" s="92"/>
      <c r="E366" s="92"/>
      <c r="F366" s="93"/>
      <c r="G366" s="92"/>
      <c r="H366" s="92"/>
      <c r="I366" s="93"/>
      <c r="J366" s="92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</row>
    <row r="367" ht="12.75" customHeight="1">
      <c r="A367" s="45"/>
      <c r="B367" s="92"/>
      <c r="C367" s="92"/>
      <c r="D367" s="92"/>
      <c r="E367" s="92"/>
      <c r="F367" s="93"/>
      <c r="G367" s="92"/>
      <c r="H367" s="92"/>
      <c r="I367" s="93"/>
      <c r="J367" s="92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</row>
    <row r="368" ht="12.75" customHeight="1">
      <c r="A368" s="45"/>
      <c r="B368" s="92"/>
      <c r="C368" s="92"/>
      <c r="D368" s="92"/>
      <c r="E368" s="92"/>
      <c r="F368" s="93"/>
      <c r="G368" s="92"/>
      <c r="H368" s="92"/>
      <c r="I368" s="93"/>
      <c r="J368" s="92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</row>
    <row r="369" ht="12.75" customHeight="1">
      <c r="A369" s="45"/>
      <c r="B369" s="92"/>
      <c r="C369" s="92"/>
      <c r="D369" s="92"/>
      <c r="E369" s="92"/>
      <c r="F369" s="93"/>
      <c r="G369" s="92"/>
      <c r="H369" s="92"/>
      <c r="I369" s="93"/>
      <c r="J369" s="92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</row>
    <row r="370" ht="12.75" customHeight="1">
      <c r="A370" s="45"/>
      <c r="B370" s="92"/>
      <c r="C370" s="92"/>
      <c r="D370" s="92"/>
      <c r="E370" s="92"/>
      <c r="F370" s="93"/>
      <c r="G370" s="92"/>
      <c r="H370" s="92"/>
      <c r="I370" s="93"/>
      <c r="J370" s="92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</row>
    <row r="371" ht="12.75" customHeight="1">
      <c r="A371" s="45"/>
      <c r="B371" s="92"/>
      <c r="C371" s="92"/>
      <c r="D371" s="92"/>
      <c r="E371" s="92"/>
      <c r="F371" s="93"/>
      <c r="G371" s="92"/>
      <c r="H371" s="92"/>
      <c r="I371" s="93"/>
      <c r="J371" s="92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</row>
    <row r="372" ht="12.75" customHeight="1">
      <c r="A372" s="45"/>
      <c r="B372" s="92"/>
      <c r="C372" s="92"/>
      <c r="D372" s="92"/>
      <c r="E372" s="92"/>
      <c r="F372" s="93"/>
      <c r="G372" s="92"/>
      <c r="H372" s="92"/>
      <c r="I372" s="93"/>
      <c r="J372" s="92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</row>
    <row r="373" ht="12.75" customHeight="1">
      <c r="A373" s="45"/>
      <c r="B373" s="92"/>
      <c r="C373" s="92"/>
      <c r="D373" s="92"/>
      <c r="E373" s="92"/>
      <c r="F373" s="93"/>
      <c r="G373" s="92"/>
      <c r="H373" s="92"/>
      <c r="I373" s="93"/>
      <c r="J373" s="92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</row>
    <row r="374" ht="12.75" customHeight="1">
      <c r="A374" s="45"/>
      <c r="B374" s="92"/>
      <c r="C374" s="92"/>
      <c r="D374" s="92"/>
      <c r="E374" s="92"/>
      <c r="F374" s="93"/>
      <c r="G374" s="92"/>
      <c r="H374" s="92"/>
      <c r="I374" s="93"/>
      <c r="J374" s="92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</row>
    <row r="375" ht="12.75" customHeight="1">
      <c r="A375" s="45"/>
      <c r="B375" s="92"/>
      <c r="C375" s="92"/>
      <c r="D375" s="92"/>
      <c r="E375" s="92"/>
      <c r="F375" s="93"/>
      <c r="G375" s="92"/>
      <c r="H375" s="92"/>
      <c r="I375" s="93"/>
      <c r="J375" s="92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</row>
    <row r="376" ht="12.75" customHeight="1">
      <c r="A376" s="45"/>
      <c r="B376" s="92"/>
      <c r="C376" s="92"/>
      <c r="D376" s="92"/>
      <c r="E376" s="92"/>
      <c r="F376" s="93"/>
      <c r="G376" s="92"/>
      <c r="H376" s="92"/>
      <c r="I376" s="93"/>
      <c r="J376" s="92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</row>
    <row r="377" ht="12.75" customHeight="1">
      <c r="A377" s="45"/>
      <c r="B377" s="92"/>
      <c r="C377" s="92"/>
      <c r="D377" s="92"/>
      <c r="E377" s="92"/>
      <c r="F377" s="93"/>
      <c r="G377" s="92"/>
      <c r="H377" s="92"/>
      <c r="I377" s="93"/>
      <c r="J377" s="92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</row>
    <row r="378" ht="12.75" customHeight="1">
      <c r="A378" s="45"/>
      <c r="B378" s="92"/>
      <c r="C378" s="92"/>
      <c r="D378" s="92"/>
      <c r="E378" s="92"/>
      <c r="F378" s="93"/>
      <c r="G378" s="92"/>
      <c r="H378" s="92"/>
      <c r="I378" s="93"/>
      <c r="J378" s="92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</row>
    <row r="379" ht="12.75" customHeight="1">
      <c r="A379" s="45"/>
      <c r="B379" s="92"/>
      <c r="C379" s="92"/>
      <c r="D379" s="92"/>
      <c r="E379" s="92"/>
      <c r="F379" s="93"/>
      <c r="G379" s="92"/>
      <c r="H379" s="92"/>
      <c r="I379" s="93"/>
      <c r="J379" s="92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</row>
    <row r="380" ht="12.75" customHeight="1">
      <c r="A380" s="45"/>
      <c r="B380" s="92"/>
      <c r="C380" s="92"/>
      <c r="D380" s="92"/>
      <c r="E380" s="92"/>
      <c r="F380" s="93"/>
      <c r="G380" s="92"/>
      <c r="H380" s="92"/>
      <c r="I380" s="93"/>
      <c r="J380" s="92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</row>
    <row r="381" ht="12.75" customHeight="1">
      <c r="A381" s="45"/>
      <c r="B381" s="92"/>
      <c r="C381" s="92"/>
      <c r="D381" s="92"/>
      <c r="E381" s="92"/>
      <c r="F381" s="93"/>
      <c r="G381" s="92"/>
      <c r="H381" s="92"/>
      <c r="I381" s="93"/>
      <c r="J381" s="92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</row>
    <row r="382" ht="12.75" customHeight="1">
      <c r="A382" s="45"/>
      <c r="B382" s="92"/>
      <c r="C382" s="92"/>
      <c r="D382" s="92"/>
      <c r="E382" s="92"/>
      <c r="F382" s="93"/>
      <c r="G382" s="92"/>
      <c r="H382" s="92"/>
      <c r="I382" s="93"/>
      <c r="J382" s="92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</row>
    <row r="383" ht="12.75" customHeight="1">
      <c r="A383" s="45"/>
      <c r="B383" s="92"/>
      <c r="C383" s="92"/>
      <c r="D383" s="92"/>
      <c r="E383" s="92"/>
      <c r="F383" s="93"/>
      <c r="G383" s="92"/>
      <c r="H383" s="92"/>
      <c r="I383" s="93"/>
      <c r="J383" s="92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</row>
    <row r="384" ht="12.75" customHeight="1">
      <c r="A384" s="45"/>
      <c r="B384" s="92"/>
      <c r="C384" s="92"/>
      <c r="D384" s="92"/>
      <c r="E384" s="92"/>
      <c r="F384" s="93"/>
      <c r="G384" s="92"/>
      <c r="H384" s="92"/>
      <c r="I384" s="93"/>
      <c r="J384" s="92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</row>
    <row r="385" ht="12.75" customHeight="1">
      <c r="A385" s="45"/>
      <c r="B385" s="92"/>
      <c r="C385" s="92"/>
      <c r="D385" s="92"/>
      <c r="E385" s="92"/>
      <c r="F385" s="93"/>
      <c r="G385" s="92"/>
      <c r="H385" s="92"/>
      <c r="I385" s="93"/>
      <c r="J385" s="92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</row>
    <row r="386" ht="12.75" customHeight="1">
      <c r="A386" s="45"/>
      <c r="B386" s="92"/>
      <c r="C386" s="92"/>
      <c r="D386" s="92"/>
      <c r="E386" s="92"/>
      <c r="F386" s="93"/>
      <c r="G386" s="92"/>
      <c r="H386" s="92"/>
      <c r="I386" s="93"/>
      <c r="J386" s="92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</row>
    <row r="387" ht="12.75" customHeight="1">
      <c r="A387" s="45"/>
      <c r="B387" s="92"/>
      <c r="C387" s="92"/>
      <c r="D387" s="92"/>
      <c r="E387" s="92"/>
      <c r="F387" s="93"/>
      <c r="G387" s="92"/>
      <c r="H387" s="92"/>
      <c r="I387" s="93"/>
      <c r="J387" s="92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</row>
    <row r="388" ht="12.75" customHeight="1">
      <c r="A388" s="45"/>
      <c r="B388" s="92"/>
      <c r="C388" s="92"/>
      <c r="D388" s="92"/>
      <c r="E388" s="92"/>
      <c r="F388" s="93"/>
      <c r="G388" s="92"/>
      <c r="H388" s="92"/>
      <c r="I388" s="93"/>
      <c r="J388" s="92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</row>
    <row r="389" ht="12.75" customHeight="1">
      <c r="A389" s="45"/>
      <c r="B389" s="92"/>
      <c r="C389" s="92"/>
      <c r="D389" s="92"/>
      <c r="E389" s="92"/>
      <c r="F389" s="93"/>
      <c r="G389" s="92"/>
      <c r="H389" s="92"/>
      <c r="I389" s="93"/>
      <c r="J389" s="92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</row>
    <row r="390" ht="12.75" customHeight="1">
      <c r="A390" s="45"/>
      <c r="B390" s="92"/>
      <c r="C390" s="92"/>
      <c r="D390" s="92"/>
      <c r="E390" s="92"/>
      <c r="F390" s="93"/>
      <c r="G390" s="92"/>
      <c r="H390" s="92"/>
      <c r="I390" s="93"/>
      <c r="J390" s="92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</row>
    <row r="391" ht="12.75" customHeight="1">
      <c r="A391" s="45"/>
      <c r="B391" s="92"/>
      <c r="C391" s="92"/>
      <c r="D391" s="92"/>
      <c r="E391" s="92"/>
      <c r="F391" s="93"/>
      <c r="G391" s="92"/>
      <c r="H391" s="92"/>
      <c r="I391" s="93"/>
      <c r="J391" s="92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</row>
    <row r="392" ht="12.75" customHeight="1">
      <c r="A392" s="45"/>
      <c r="B392" s="92"/>
      <c r="C392" s="92"/>
      <c r="D392" s="92"/>
      <c r="E392" s="92"/>
      <c r="F392" s="93"/>
      <c r="G392" s="92"/>
      <c r="H392" s="92"/>
      <c r="I392" s="93"/>
      <c r="J392" s="92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</row>
    <row r="393" ht="12.75" customHeight="1">
      <c r="A393" s="45"/>
      <c r="B393" s="92"/>
      <c r="C393" s="92"/>
      <c r="D393" s="92"/>
      <c r="E393" s="92"/>
      <c r="F393" s="93"/>
      <c r="G393" s="92"/>
      <c r="H393" s="92"/>
      <c r="I393" s="93"/>
      <c r="J393" s="92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</row>
    <row r="394" ht="12.75" customHeight="1">
      <c r="A394" s="45"/>
      <c r="B394" s="92"/>
      <c r="C394" s="92"/>
      <c r="D394" s="92"/>
      <c r="E394" s="92"/>
      <c r="F394" s="93"/>
      <c r="G394" s="92"/>
      <c r="H394" s="92"/>
      <c r="I394" s="93"/>
      <c r="J394" s="92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</row>
    <row r="395" ht="12.75" customHeight="1">
      <c r="A395" s="45"/>
      <c r="B395" s="92"/>
      <c r="C395" s="92"/>
      <c r="D395" s="92"/>
      <c r="E395" s="92"/>
      <c r="F395" s="93"/>
      <c r="G395" s="92"/>
      <c r="H395" s="92"/>
      <c r="I395" s="93"/>
      <c r="J395" s="92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</row>
    <row r="396" ht="12.75" customHeight="1">
      <c r="A396" s="45"/>
      <c r="B396" s="92"/>
      <c r="C396" s="92"/>
      <c r="D396" s="92"/>
      <c r="E396" s="92"/>
      <c r="F396" s="93"/>
      <c r="G396" s="92"/>
      <c r="H396" s="92"/>
      <c r="I396" s="93"/>
      <c r="J396" s="92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</row>
    <row r="397" ht="12.75" customHeight="1">
      <c r="A397" s="45"/>
      <c r="B397" s="92"/>
      <c r="C397" s="92"/>
      <c r="D397" s="92"/>
      <c r="E397" s="92"/>
      <c r="F397" s="93"/>
      <c r="G397" s="92"/>
      <c r="H397" s="92"/>
      <c r="I397" s="93"/>
      <c r="J397" s="92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</row>
    <row r="398" ht="12.75" customHeight="1">
      <c r="A398" s="45"/>
      <c r="B398" s="92"/>
      <c r="C398" s="92"/>
      <c r="D398" s="92"/>
      <c r="E398" s="92"/>
      <c r="F398" s="93"/>
      <c r="G398" s="92"/>
      <c r="H398" s="92"/>
      <c r="I398" s="93"/>
      <c r="J398" s="92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</row>
    <row r="399" ht="12.75" customHeight="1">
      <c r="A399" s="45"/>
      <c r="B399" s="92"/>
      <c r="C399" s="92"/>
      <c r="D399" s="92"/>
      <c r="E399" s="92"/>
      <c r="F399" s="93"/>
      <c r="G399" s="92"/>
      <c r="H399" s="92"/>
      <c r="I399" s="93"/>
      <c r="J399" s="92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</row>
    <row r="400" ht="12.75" customHeight="1">
      <c r="A400" s="45"/>
      <c r="B400" s="92"/>
      <c r="C400" s="92"/>
      <c r="D400" s="92"/>
      <c r="E400" s="92"/>
      <c r="F400" s="93"/>
      <c r="G400" s="92"/>
      <c r="H400" s="92"/>
      <c r="I400" s="93"/>
      <c r="J400" s="92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</row>
    <row r="401" ht="12.75" customHeight="1">
      <c r="A401" s="45"/>
      <c r="B401" s="92"/>
      <c r="C401" s="92"/>
      <c r="D401" s="92"/>
      <c r="E401" s="92"/>
      <c r="F401" s="93"/>
      <c r="G401" s="92"/>
      <c r="H401" s="92"/>
      <c r="I401" s="93"/>
      <c r="J401" s="92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</row>
    <row r="402" ht="12.75" customHeight="1">
      <c r="A402" s="45"/>
      <c r="B402" s="92"/>
      <c r="C402" s="92"/>
      <c r="D402" s="92"/>
      <c r="E402" s="92"/>
      <c r="F402" s="93"/>
      <c r="G402" s="92"/>
      <c r="H402" s="92"/>
      <c r="I402" s="93"/>
      <c r="J402" s="92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</row>
    <row r="403" ht="12.75" customHeight="1">
      <c r="A403" s="45"/>
      <c r="B403" s="92"/>
      <c r="C403" s="92"/>
      <c r="D403" s="92"/>
      <c r="E403" s="92"/>
      <c r="F403" s="93"/>
      <c r="G403" s="92"/>
      <c r="H403" s="92"/>
      <c r="I403" s="93"/>
      <c r="J403" s="92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</row>
    <row r="404" ht="12.75" customHeight="1">
      <c r="A404" s="45"/>
      <c r="B404" s="92"/>
      <c r="C404" s="92"/>
      <c r="D404" s="92"/>
      <c r="E404" s="92"/>
      <c r="F404" s="93"/>
      <c r="G404" s="92"/>
      <c r="H404" s="92"/>
      <c r="I404" s="93"/>
      <c r="J404" s="92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</row>
    <row r="405" ht="12.75" customHeight="1">
      <c r="A405" s="45"/>
      <c r="B405" s="92"/>
      <c r="C405" s="92"/>
      <c r="D405" s="92"/>
      <c r="E405" s="92"/>
      <c r="F405" s="93"/>
      <c r="G405" s="92"/>
      <c r="H405" s="92"/>
      <c r="I405" s="93"/>
      <c r="J405" s="92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</row>
    <row r="406" ht="12.75" customHeight="1">
      <c r="A406" s="45"/>
      <c r="B406" s="92"/>
      <c r="C406" s="92"/>
      <c r="D406" s="92"/>
      <c r="E406" s="92"/>
      <c r="F406" s="93"/>
      <c r="G406" s="92"/>
      <c r="H406" s="92"/>
      <c r="I406" s="93"/>
      <c r="J406" s="92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</row>
    <row r="407" ht="12.75" customHeight="1">
      <c r="A407" s="45"/>
      <c r="B407" s="92"/>
      <c r="C407" s="92"/>
      <c r="D407" s="92"/>
      <c r="E407" s="92"/>
      <c r="F407" s="93"/>
      <c r="G407" s="92"/>
      <c r="H407" s="92"/>
      <c r="I407" s="93"/>
      <c r="J407" s="92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</row>
    <row r="408" ht="12.75" customHeight="1">
      <c r="A408" s="45"/>
      <c r="B408" s="92"/>
      <c r="C408" s="92"/>
      <c r="D408" s="92"/>
      <c r="E408" s="92"/>
      <c r="F408" s="93"/>
      <c r="G408" s="92"/>
      <c r="H408" s="92"/>
      <c r="I408" s="93"/>
      <c r="J408" s="92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</row>
    <row r="409" ht="12.75" customHeight="1">
      <c r="A409" s="45"/>
      <c r="B409" s="92"/>
      <c r="C409" s="92"/>
      <c r="D409" s="92"/>
      <c r="E409" s="92"/>
      <c r="F409" s="93"/>
      <c r="G409" s="92"/>
      <c r="H409" s="92"/>
      <c r="I409" s="93"/>
      <c r="J409" s="92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</row>
    <row r="410" ht="12.75" customHeight="1">
      <c r="A410" s="45"/>
      <c r="B410" s="92"/>
      <c r="C410" s="92"/>
      <c r="D410" s="92"/>
      <c r="E410" s="92"/>
      <c r="F410" s="93"/>
      <c r="G410" s="92"/>
      <c r="H410" s="92"/>
      <c r="I410" s="93"/>
      <c r="J410" s="92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</row>
    <row r="411" ht="12.75" customHeight="1">
      <c r="A411" s="45"/>
      <c r="B411" s="92"/>
      <c r="C411" s="92"/>
      <c r="D411" s="92"/>
      <c r="E411" s="92"/>
      <c r="F411" s="93"/>
      <c r="G411" s="92"/>
      <c r="H411" s="92"/>
      <c r="I411" s="93"/>
      <c r="J411" s="92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</row>
    <row r="412" ht="12.75" customHeight="1">
      <c r="A412" s="45"/>
      <c r="B412" s="92"/>
      <c r="C412" s="92"/>
      <c r="D412" s="92"/>
      <c r="E412" s="92"/>
      <c r="F412" s="93"/>
      <c r="G412" s="92"/>
      <c r="H412" s="92"/>
      <c r="I412" s="93"/>
      <c r="J412" s="92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</row>
    <row r="413" ht="12.75" customHeight="1">
      <c r="A413" s="45"/>
      <c r="B413" s="92"/>
      <c r="C413" s="92"/>
      <c r="D413" s="92"/>
      <c r="E413" s="92"/>
      <c r="F413" s="93"/>
      <c r="G413" s="92"/>
      <c r="H413" s="92"/>
      <c r="I413" s="93"/>
      <c r="J413" s="92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</row>
    <row r="414" ht="12.75" customHeight="1">
      <c r="A414" s="45"/>
      <c r="B414" s="92"/>
      <c r="C414" s="92"/>
      <c r="D414" s="92"/>
      <c r="E414" s="92"/>
      <c r="F414" s="93"/>
      <c r="G414" s="92"/>
      <c r="H414" s="92"/>
      <c r="I414" s="93"/>
      <c r="J414" s="92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</row>
    <row r="415" ht="12.75" customHeight="1">
      <c r="A415" s="45"/>
      <c r="B415" s="92"/>
      <c r="C415" s="92"/>
      <c r="D415" s="92"/>
      <c r="E415" s="92"/>
      <c r="F415" s="93"/>
      <c r="G415" s="92"/>
      <c r="H415" s="92"/>
      <c r="I415" s="93"/>
      <c r="J415" s="92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</row>
    <row r="416" ht="12.75" customHeight="1">
      <c r="A416" s="45"/>
      <c r="B416" s="92"/>
      <c r="C416" s="92"/>
      <c r="D416" s="92"/>
      <c r="E416" s="92"/>
      <c r="F416" s="93"/>
      <c r="G416" s="92"/>
      <c r="H416" s="92"/>
      <c r="I416" s="93"/>
      <c r="J416" s="92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</row>
    <row r="417" ht="12.75" customHeight="1">
      <c r="A417" s="45"/>
      <c r="B417" s="92"/>
      <c r="C417" s="92"/>
      <c r="D417" s="92"/>
      <c r="E417" s="92"/>
      <c r="F417" s="93"/>
      <c r="G417" s="92"/>
      <c r="H417" s="92"/>
      <c r="I417" s="93"/>
      <c r="J417" s="92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</row>
    <row r="418" ht="12.75" customHeight="1">
      <c r="A418" s="45"/>
      <c r="B418" s="92"/>
      <c r="C418" s="92"/>
      <c r="D418" s="92"/>
      <c r="E418" s="92"/>
      <c r="F418" s="93"/>
      <c r="G418" s="92"/>
      <c r="H418" s="92"/>
      <c r="I418" s="93"/>
      <c r="J418" s="92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</row>
    <row r="419" ht="12.75" customHeight="1">
      <c r="A419" s="45"/>
      <c r="B419" s="92"/>
      <c r="C419" s="92"/>
      <c r="D419" s="92"/>
      <c r="E419" s="92"/>
      <c r="F419" s="93"/>
      <c r="G419" s="92"/>
      <c r="H419" s="92"/>
      <c r="I419" s="93"/>
      <c r="J419" s="92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</row>
    <row r="420" ht="12.75" customHeight="1">
      <c r="A420" s="45"/>
      <c r="B420" s="92"/>
      <c r="C420" s="92"/>
      <c r="D420" s="92"/>
      <c r="E420" s="92"/>
      <c r="F420" s="93"/>
      <c r="G420" s="92"/>
      <c r="H420" s="92"/>
      <c r="I420" s="93"/>
      <c r="J420" s="92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</row>
    <row r="421" ht="12.75" customHeight="1">
      <c r="A421" s="45"/>
      <c r="B421" s="92"/>
      <c r="C421" s="92"/>
      <c r="D421" s="92"/>
      <c r="E421" s="92"/>
      <c r="F421" s="93"/>
      <c r="G421" s="92"/>
      <c r="H421" s="92"/>
      <c r="I421" s="93"/>
      <c r="J421" s="92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</row>
    <row r="422" ht="12.75" customHeight="1">
      <c r="A422" s="45"/>
      <c r="B422" s="92"/>
      <c r="C422" s="92"/>
      <c r="D422" s="92"/>
      <c r="E422" s="92"/>
      <c r="F422" s="93"/>
      <c r="G422" s="92"/>
      <c r="H422" s="92"/>
      <c r="I422" s="93"/>
      <c r="J422" s="92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</row>
    <row r="423" ht="12.75" customHeight="1">
      <c r="A423" s="45"/>
      <c r="B423" s="92"/>
      <c r="C423" s="92"/>
      <c r="D423" s="92"/>
      <c r="E423" s="92"/>
      <c r="F423" s="93"/>
      <c r="G423" s="92"/>
      <c r="H423" s="92"/>
      <c r="I423" s="93"/>
      <c r="J423" s="92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</row>
    <row r="424" ht="12.75" customHeight="1">
      <c r="A424" s="45"/>
      <c r="B424" s="92"/>
      <c r="C424" s="92"/>
      <c r="D424" s="92"/>
      <c r="E424" s="92"/>
      <c r="F424" s="93"/>
      <c r="G424" s="92"/>
      <c r="H424" s="92"/>
      <c r="I424" s="93"/>
      <c r="J424" s="92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</row>
    <row r="425" ht="12.75" customHeight="1">
      <c r="A425" s="45"/>
      <c r="B425" s="92"/>
      <c r="C425" s="92"/>
      <c r="D425" s="92"/>
      <c r="E425" s="92"/>
      <c r="F425" s="93"/>
      <c r="G425" s="92"/>
      <c r="H425" s="92"/>
      <c r="I425" s="93"/>
      <c r="J425" s="92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</row>
    <row r="426" ht="12.75" customHeight="1">
      <c r="A426" s="45"/>
      <c r="B426" s="92"/>
      <c r="C426" s="92"/>
      <c r="D426" s="92"/>
      <c r="E426" s="92"/>
      <c r="F426" s="93"/>
      <c r="G426" s="92"/>
      <c r="H426" s="92"/>
      <c r="I426" s="93"/>
      <c r="J426" s="92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</row>
    <row r="427" ht="12.75" customHeight="1">
      <c r="A427" s="45"/>
      <c r="B427" s="92"/>
      <c r="C427" s="92"/>
      <c r="D427" s="92"/>
      <c r="E427" s="92"/>
      <c r="F427" s="93"/>
      <c r="G427" s="92"/>
      <c r="H427" s="92"/>
      <c r="I427" s="93"/>
      <c r="J427" s="92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</row>
    <row r="428" ht="12.75" customHeight="1">
      <c r="A428" s="45"/>
      <c r="B428" s="92"/>
      <c r="C428" s="92"/>
      <c r="D428" s="92"/>
      <c r="E428" s="92"/>
      <c r="F428" s="93"/>
      <c r="G428" s="92"/>
      <c r="H428" s="92"/>
      <c r="I428" s="93"/>
      <c r="J428" s="92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</row>
    <row r="429" ht="12.75" customHeight="1">
      <c r="A429" s="45"/>
      <c r="B429" s="92"/>
      <c r="C429" s="92"/>
      <c r="D429" s="92"/>
      <c r="E429" s="92"/>
      <c r="F429" s="93"/>
      <c r="G429" s="92"/>
      <c r="H429" s="92"/>
      <c r="I429" s="93"/>
      <c r="J429" s="92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</row>
    <row r="430" ht="12.75" customHeight="1">
      <c r="A430" s="45"/>
      <c r="B430" s="92"/>
      <c r="C430" s="92"/>
      <c r="D430" s="92"/>
      <c r="E430" s="92"/>
      <c r="F430" s="93"/>
      <c r="G430" s="92"/>
      <c r="H430" s="92"/>
      <c r="I430" s="93"/>
      <c r="J430" s="92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</row>
    <row r="431" ht="12.75" customHeight="1">
      <c r="A431" s="45"/>
      <c r="B431" s="92"/>
      <c r="C431" s="92"/>
      <c r="D431" s="92"/>
      <c r="E431" s="92"/>
      <c r="F431" s="93"/>
      <c r="G431" s="92"/>
      <c r="H431" s="92"/>
      <c r="I431" s="93"/>
      <c r="J431" s="92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</row>
    <row r="432" ht="12.75" customHeight="1">
      <c r="A432" s="45"/>
      <c r="B432" s="92"/>
      <c r="C432" s="92"/>
      <c r="D432" s="92"/>
      <c r="E432" s="92"/>
      <c r="F432" s="93"/>
      <c r="G432" s="92"/>
      <c r="H432" s="92"/>
      <c r="I432" s="93"/>
      <c r="J432" s="92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</row>
    <row r="433" ht="12.75" customHeight="1">
      <c r="A433" s="45"/>
      <c r="B433" s="92"/>
      <c r="C433" s="92"/>
      <c r="D433" s="92"/>
      <c r="E433" s="92"/>
      <c r="F433" s="93"/>
      <c r="G433" s="92"/>
      <c r="H433" s="92"/>
      <c r="I433" s="93"/>
      <c r="J433" s="92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</row>
    <row r="434" ht="12.75" customHeight="1">
      <c r="A434" s="45"/>
      <c r="B434" s="92"/>
      <c r="C434" s="92"/>
      <c r="D434" s="92"/>
      <c r="E434" s="92"/>
      <c r="F434" s="93"/>
      <c r="G434" s="92"/>
      <c r="H434" s="92"/>
      <c r="I434" s="93"/>
      <c r="J434" s="92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</row>
    <row r="435" ht="12.75" customHeight="1">
      <c r="A435" s="45"/>
      <c r="B435" s="92"/>
      <c r="C435" s="92"/>
      <c r="D435" s="92"/>
      <c r="E435" s="92"/>
      <c r="F435" s="93"/>
      <c r="G435" s="92"/>
      <c r="H435" s="92"/>
      <c r="I435" s="93"/>
      <c r="J435" s="92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</row>
    <row r="436" ht="12.75" customHeight="1">
      <c r="A436" s="45"/>
      <c r="B436" s="92"/>
      <c r="C436" s="92"/>
      <c r="D436" s="92"/>
      <c r="E436" s="92"/>
      <c r="F436" s="93"/>
      <c r="G436" s="92"/>
      <c r="H436" s="92"/>
      <c r="I436" s="93"/>
      <c r="J436" s="92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</row>
    <row r="437" ht="12.75" customHeight="1">
      <c r="A437" s="45"/>
      <c r="B437" s="92"/>
      <c r="C437" s="92"/>
      <c r="D437" s="92"/>
      <c r="E437" s="92"/>
      <c r="F437" s="93"/>
      <c r="G437" s="92"/>
      <c r="H437" s="92"/>
      <c r="I437" s="93"/>
      <c r="J437" s="92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</row>
    <row r="438" ht="12.75" customHeight="1">
      <c r="A438" s="45"/>
      <c r="B438" s="92"/>
      <c r="C438" s="92"/>
      <c r="D438" s="92"/>
      <c r="E438" s="92"/>
      <c r="F438" s="93"/>
      <c r="G438" s="92"/>
      <c r="H438" s="92"/>
      <c r="I438" s="93"/>
      <c r="J438" s="92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</row>
    <row r="439" ht="12.75" customHeight="1">
      <c r="A439" s="45"/>
      <c r="B439" s="92"/>
      <c r="C439" s="92"/>
      <c r="D439" s="92"/>
      <c r="E439" s="92"/>
      <c r="F439" s="93"/>
      <c r="G439" s="92"/>
      <c r="H439" s="92"/>
      <c r="I439" s="93"/>
      <c r="J439" s="92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</row>
    <row r="440" ht="12.75" customHeight="1">
      <c r="A440" s="45"/>
      <c r="B440" s="92"/>
      <c r="C440" s="92"/>
      <c r="D440" s="92"/>
      <c r="E440" s="92"/>
      <c r="F440" s="93"/>
      <c r="G440" s="92"/>
      <c r="H440" s="92"/>
      <c r="I440" s="93"/>
      <c r="J440" s="92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</row>
    <row r="441" ht="12.75" customHeight="1">
      <c r="A441" s="45"/>
      <c r="B441" s="92"/>
      <c r="C441" s="92"/>
      <c r="D441" s="92"/>
      <c r="E441" s="92"/>
      <c r="F441" s="93"/>
      <c r="G441" s="92"/>
      <c r="H441" s="92"/>
      <c r="I441" s="93"/>
      <c r="J441" s="92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</row>
    <row r="442" ht="12.75" customHeight="1">
      <c r="A442" s="45"/>
      <c r="B442" s="92"/>
      <c r="C442" s="92"/>
      <c r="D442" s="92"/>
      <c r="E442" s="92"/>
      <c r="F442" s="93"/>
      <c r="G442" s="92"/>
      <c r="H442" s="92"/>
      <c r="I442" s="93"/>
      <c r="J442" s="92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</row>
    <row r="443" ht="12.75" customHeight="1">
      <c r="A443" s="45"/>
      <c r="B443" s="92"/>
      <c r="C443" s="92"/>
      <c r="D443" s="92"/>
      <c r="E443" s="92"/>
      <c r="F443" s="93"/>
      <c r="G443" s="92"/>
      <c r="H443" s="92"/>
      <c r="I443" s="93"/>
      <c r="J443" s="92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</row>
    <row r="444" ht="12.75" customHeight="1">
      <c r="A444" s="45"/>
      <c r="B444" s="92"/>
      <c r="C444" s="92"/>
      <c r="D444" s="92"/>
      <c r="E444" s="92"/>
      <c r="F444" s="93"/>
      <c r="G444" s="92"/>
      <c r="H444" s="92"/>
      <c r="I444" s="93"/>
      <c r="J444" s="92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</row>
    <row r="445" ht="12.75" customHeight="1">
      <c r="A445" s="45"/>
      <c r="B445" s="92"/>
      <c r="C445" s="92"/>
      <c r="D445" s="92"/>
      <c r="E445" s="92"/>
      <c r="F445" s="93"/>
      <c r="G445" s="92"/>
      <c r="H445" s="92"/>
      <c r="I445" s="93"/>
      <c r="J445" s="92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</row>
    <row r="446" ht="12.75" customHeight="1">
      <c r="A446" s="45"/>
      <c r="B446" s="92"/>
      <c r="C446" s="92"/>
      <c r="D446" s="92"/>
      <c r="E446" s="92"/>
      <c r="F446" s="93"/>
      <c r="G446" s="92"/>
      <c r="H446" s="92"/>
      <c r="I446" s="93"/>
      <c r="J446" s="92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</row>
    <row r="447" ht="12.75" customHeight="1">
      <c r="A447" s="45"/>
      <c r="B447" s="92"/>
      <c r="C447" s="92"/>
      <c r="D447" s="92"/>
      <c r="E447" s="92"/>
      <c r="F447" s="93"/>
      <c r="G447" s="92"/>
      <c r="H447" s="92"/>
      <c r="I447" s="93"/>
      <c r="J447" s="92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</row>
    <row r="448" ht="12.75" customHeight="1">
      <c r="A448" s="45"/>
      <c r="B448" s="92"/>
      <c r="C448" s="92"/>
      <c r="D448" s="92"/>
      <c r="E448" s="92"/>
      <c r="F448" s="93"/>
      <c r="G448" s="92"/>
      <c r="H448" s="92"/>
      <c r="I448" s="93"/>
      <c r="J448" s="92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</row>
    <row r="449" ht="12.75" customHeight="1">
      <c r="A449" s="45"/>
      <c r="B449" s="92"/>
      <c r="C449" s="92"/>
      <c r="D449" s="92"/>
      <c r="E449" s="92"/>
      <c r="F449" s="93"/>
      <c r="G449" s="92"/>
      <c r="H449" s="92"/>
      <c r="I449" s="93"/>
      <c r="J449" s="92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</row>
    <row r="450" ht="12.75" customHeight="1">
      <c r="A450" s="45"/>
      <c r="B450" s="92"/>
      <c r="C450" s="92"/>
      <c r="D450" s="92"/>
      <c r="E450" s="92"/>
      <c r="F450" s="93"/>
      <c r="G450" s="92"/>
      <c r="H450" s="92"/>
      <c r="I450" s="93"/>
      <c r="J450" s="92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</row>
    <row r="451" ht="12.75" customHeight="1">
      <c r="A451" s="45"/>
      <c r="B451" s="92"/>
      <c r="C451" s="92"/>
      <c r="D451" s="92"/>
      <c r="E451" s="92"/>
      <c r="F451" s="93"/>
      <c r="G451" s="92"/>
      <c r="H451" s="92"/>
      <c r="I451" s="93"/>
      <c r="J451" s="92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</row>
    <row r="452" ht="12.75" customHeight="1">
      <c r="A452" s="45"/>
      <c r="B452" s="92"/>
      <c r="C452" s="92"/>
      <c r="D452" s="92"/>
      <c r="E452" s="92"/>
      <c r="F452" s="93"/>
      <c r="G452" s="92"/>
      <c r="H452" s="92"/>
      <c r="I452" s="93"/>
      <c r="J452" s="92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</row>
    <row r="453" ht="12.75" customHeight="1">
      <c r="A453" s="45"/>
      <c r="B453" s="92"/>
      <c r="C453" s="92"/>
      <c r="D453" s="92"/>
      <c r="E453" s="92"/>
      <c r="F453" s="93"/>
      <c r="G453" s="92"/>
      <c r="H453" s="92"/>
      <c r="I453" s="93"/>
      <c r="J453" s="92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</row>
    <row r="454" ht="12.75" customHeight="1">
      <c r="A454" s="45"/>
      <c r="B454" s="92"/>
      <c r="C454" s="92"/>
      <c r="D454" s="92"/>
      <c r="E454" s="92"/>
      <c r="F454" s="93"/>
      <c r="G454" s="92"/>
      <c r="H454" s="92"/>
      <c r="I454" s="93"/>
      <c r="J454" s="92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</row>
    <row r="455" ht="12.75" customHeight="1">
      <c r="A455" s="45"/>
      <c r="B455" s="92"/>
      <c r="C455" s="92"/>
      <c r="D455" s="92"/>
      <c r="E455" s="92"/>
      <c r="F455" s="93"/>
      <c r="G455" s="92"/>
      <c r="H455" s="92"/>
      <c r="I455" s="93"/>
      <c r="J455" s="92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</row>
    <row r="456" ht="12.75" customHeight="1">
      <c r="A456" s="45"/>
      <c r="B456" s="92"/>
      <c r="C456" s="92"/>
      <c r="D456" s="92"/>
      <c r="E456" s="92"/>
      <c r="F456" s="93"/>
      <c r="G456" s="92"/>
      <c r="H456" s="92"/>
      <c r="I456" s="93"/>
      <c r="J456" s="92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</row>
    <row r="457" ht="12.75" customHeight="1">
      <c r="A457" s="45"/>
      <c r="B457" s="92"/>
      <c r="C457" s="92"/>
      <c r="D457" s="92"/>
      <c r="E457" s="92"/>
      <c r="F457" s="93"/>
      <c r="G457" s="92"/>
      <c r="H457" s="92"/>
      <c r="I457" s="93"/>
      <c r="J457" s="92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</row>
    <row r="458" ht="12.75" customHeight="1">
      <c r="A458" s="45"/>
      <c r="B458" s="92"/>
      <c r="C458" s="92"/>
      <c r="D458" s="92"/>
      <c r="E458" s="92"/>
      <c r="F458" s="93"/>
      <c r="G458" s="92"/>
      <c r="H458" s="92"/>
      <c r="I458" s="93"/>
      <c r="J458" s="92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</row>
    <row r="459" ht="12.75" customHeight="1">
      <c r="A459" s="45"/>
      <c r="B459" s="92"/>
      <c r="C459" s="92"/>
      <c r="D459" s="92"/>
      <c r="E459" s="92"/>
      <c r="F459" s="93"/>
      <c r="G459" s="92"/>
      <c r="H459" s="92"/>
      <c r="I459" s="93"/>
      <c r="J459" s="92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</row>
    <row r="460" ht="12.75" customHeight="1">
      <c r="A460" s="45"/>
      <c r="B460" s="92"/>
      <c r="C460" s="92"/>
      <c r="D460" s="92"/>
      <c r="E460" s="92"/>
      <c r="F460" s="93"/>
      <c r="G460" s="92"/>
      <c r="H460" s="92"/>
      <c r="I460" s="93"/>
      <c r="J460" s="92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</row>
    <row r="461" ht="12.75" customHeight="1">
      <c r="A461" s="45"/>
      <c r="B461" s="92"/>
      <c r="C461" s="92"/>
      <c r="D461" s="92"/>
      <c r="E461" s="92"/>
      <c r="F461" s="93"/>
      <c r="G461" s="92"/>
      <c r="H461" s="92"/>
      <c r="I461" s="93"/>
      <c r="J461" s="92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</row>
    <row r="462" ht="12.75" customHeight="1">
      <c r="A462" s="45"/>
      <c r="B462" s="92"/>
      <c r="C462" s="92"/>
      <c r="D462" s="92"/>
      <c r="E462" s="92"/>
      <c r="F462" s="93"/>
      <c r="G462" s="92"/>
      <c r="H462" s="92"/>
      <c r="I462" s="93"/>
      <c r="J462" s="92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</row>
    <row r="463" ht="12.75" customHeight="1">
      <c r="A463" s="45"/>
      <c r="B463" s="92"/>
      <c r="C463" s="92"/>
      <c r="D463" s="92"/>
      <c r="E463" s="92"/>
      <c r="F463" s="93"/>
      <c r="G463" s="92"/>
      <c r="H463" s="92"/>
      <c r="I463" s="93"/>
      <c r="J463" s="92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</row>
    <row r="464" ht="12.75" customHeight="1">
      <c r="A464" s="45"/>
      <c r="B464" s="92"/>
      <c r="C464" s="92"/>
      <c r="D464" s="92"/>
      <c r="E464" s="92"/>
      <c r="F464" s="93"/>
      <c r="G464" s="92"/>
      <c r="H464" s="92"/>
      <c r="I464" s="93"/>
      <c r="J464" s="92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</row>
    <row r="465" ht="12.75" customHeight="1">
      <c r="A465" s="45"/>
      <c r="B465" s="92"/>
      <c r="C465" s="92"/>
      <c r="D465" s="92"/>
      <c r="E465" s="92"/>
      <c r="F465" s="93"/>
      <c r="G465" s="92"/>
      <c r="H465" s="92"/>
      <c r="I465" s="93"/>
      <c r="J465" s="92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</row>
    <row r="466" ht="12.75" customHeight="1">
      <c r="A466" s="45"/>
      <c r="B466" s="92"/>
      <c r="C466" s="92"/>
      <c r="D466" s="92"/>
      <c r="E466" s="92"/>
      <c r="F466" s="93"/>
      <c r="G466" s="92"/>
      <c r="H466" s="92"/>
      <c r="I466" s="93"/>
      <c r="J466" s="92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</row>
    <row r="467" ht="12.75" customHeight="1">
      <c r="A467" s="45"/>
      <c r="B467" s="92"/>
      <c r="C467" s="92"/>
      <c r="D467" s="92"/>
      <c r="E467" s="92"/>
      <c r="F467" s="93"/>
      <c r="G467" s="92"/>
      <c r="H467" s="92"/>
      <c r="I467" s="93"/>
      <c r="J467" s="92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</row>
    <row r="468" ht="12.75" customHeight="1">
      <c r="A468" s="45"/>
      <c r="B468" s="92"/>
      <c r="C468" s="92"/>
      <c r="D468" s="92"/>
      <c r="E468" s="92"/>
      <c r="F468" s="93"/>
      <c r="G468" s="92"/>
      <c r="H468" s="92"/>
      <c r="I468" s="93"/>
      <c r="J468" s="92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</row>
    <row r="469" ht="12.75" customHeight="1">
      <c r="A469" s="45"/>
      <c r="B469" s="92"/>
      <c r="C469" s="92"/>
      <c r="D469" s="92"/>
      <c r="E469" s="92"/>
      <c r="F469" s="93"/>
      <c r="G469" s="92"/>
      <c r="H469" s="92"/>
      <c r="I469" s="93"/>
      <c r="J469" s="92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</row>
    <row r="470" ht="12.75" customHeight="1">
      <c r="A470" s="45"/>
      <c r="B470" s="92"/>
      <c r="C470" s="92"/>
      <c r="D470" s="92"/>
      <c r="E470" s="92"/>
      <c r="F470" s="93"/>
      <c r="G470" s="92"/>
      <c r="H470" s="92"/>
      <c r="I470" s="93"/>
      <c r="J470" s="92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</row>
    <row r="471" ht="12.75" customHeight="1">
      <c r="A471" s="45"/>
      <c r="B471" s="92"/>
      <c r="C471" s="92"/>
      <c r="D471" s="92"/>
      <c r="E471" s="92"/>
      <c r="F471" s="93"/>
      <c r="G471" s="92"/>
      <c r="H471" s="92"/>
      <c r="I471" s="93"/>
      <c r="J471" s="92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</row>
    <row r="472" ht="12.75" customHeight="1">
      <c r="A472" s="45"/>
      <c r="B472" s="92"/>
      <c r="C472" s="92"/>
      <c r="D472" s="92"/>
      <c r="E472" s="92"/>
      <c r="F472" s="93"/>
      <c r="G472" s="92"/>
      <c r="H472" s="92"/>
      <c r="I472" s="93"/>
      <c r="J472" s="92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</row>
    <row r="473" ht="12.75" customHeight="1">
      <c r="A473" s="45"/>
      <c r="B473" s="92"/>
      <c r="C473" s="92"/>
      <c r="D473" s="92"/>
      <c r="E473" s="92"/>
      <c r="F473" s="93"/>
      <c r="G473" s="92"/>
      <c r="H473" s="92"/>
      <c r="I473" s="93"/>
      <c r="J473" s="92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</row>
    <row r="474" ht="12.75" customHeight="1">
      <c r="A474" s="45"/>
      <c r="B474" s="92"/>
      <c r="C474" s="92"/>
      <c r="D474" s="92"/>
      <c r="E474" s="92"/>
      <c r="F474" s="93"/>
      <c r="G474" s="92"/>
      <c r="H474" s="92"/>
      <c r="I474" s="93"/>
      <c r="J474" s="92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</row>
    <row r="475" ht="12.75" customHeight="1">
      <c r="A475" s="45"/>
      <c r="B475" s="92"/>
      <c r="C475" s="92"/>
      <c r="D475" s="92"/>
      <c r="E475" s="92"/>
      <c r="F475" s="93"/>
      <c r="G475" s="92"/>
      <c r="H475" s="92"/>
      <c r="I475" s="93"/>
      <c r="J475" s="92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</row>
    <row r="476" ht="12.75" customHeight="1">
      <c r="A476" s="45"/>
      <c r="B476" s="92"/>
      <c r="C476" s="92"/>
      <c r="D476" s="92"/>
      <c r="E476" s="92"/>
      <c r="F476" s="93"/>
      <c r="G476" s="92"/>
      <c r="H476" s="92"/>
      <c r="I476" s="93"/>
      <c r="J476" s="92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</row>
    <row r="477" ht="12.75" customHeight="1">
      <c r="A477" s="45"/>
      <c r="B477" s="92"/>
      <c r="C477" s="92"/>
      <c r="D477" s="92"/>
      <c r="E477" s="92"/>
      <c r="F477" s="93"/>
      <c r="G477" s="92"/>
      <c r="H477" s="92"/>
      <c r="I477" s="93"/>
      <c r="J477" s="92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</row>
    <row r="478" ht="12.75" customHeight="1">
      <c r="A478" s="45"/>
      <c r="B478" s="92"/>
      <c r="C478" s="92"/>
      <c r="D478" s="92"/>
      <c r="E478" s="92"/>
      <c r="F478" s="93"/>
      <c r="G478" s="92"/>
      <c r="H478" s="92"/>
      <c r="I478" s="93"/>
      <c r="J478" s="92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</row>
    <row r="479" ht="12.75" customHeight="1">
      <c r="A479" s="45"/>
      <c r="B479" s="92"/>
      <c r="C479" s="92"/>
      <c r="D479" s="92"/>
      <c r="E479" s="92"/>
      <c r="F479" s="93"/>
      <c r="G479" s="92"/>
      <c r="H479" s="92"/>
      <c r="I479" s="93"/>
      <c r="J479" s="92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</row>
    <row r="480" ht="12.75" customHeight="1">
      <c r="A480" s="45"/>
      <c r="B480" s="92"/>
      <c r="C480" s="92"/>
      <c r="D480" s="92"/>
      <c r="E480" s="92"/>
      <c r="F480" s="93"/>
      <c r="G480" s="92"/>
      <c r="H480" s="92"/>
      <c r="I480" s="93"/>
      <c r="J480" s="92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</row>
    <row r="481" ht="12.75" customHeight="1">
      <c r="A481" s="45"/>
      <c r="B481" s="92"/>
      <c r="C481" s="92"/>
      <c r="D481" s="92"/>
      <c r="E481" s="92"/>
      <c r="F481" s="93"/>
      <c r="G481" s="92"/>
      <c r="H481" s="92"/>
      <c r="I481" s="93"/>
      <c r="J481" s="92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</row>
    <row r="482" ht="12.75" customHeight="1">
      <c r="A482" s="45"/>
      <c r="B482" s="92"/>
      <c r="C482" s="92"/>
      <c r="D482" s="92"/>
      <c r="E482" s="92"/>
      <c r="F482" s="93"/>
      <c r="G482" s="92"/>
      <c r="H482" s="92"/>
      <c r="I482" s="93"/>
      <c r="J482" s="92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</row>
    <row r="483" ht="12.75" customHeight="1">
      <c r="A483" s="45"/>
      <c r="B483" s="92"/>
      <c r="C483" s="92"/>
      <c r="D483" s="92"/>
      <c r="E483" s="92"/>
      <c r="F483" s="93"/>
      <c r="G483" s="92"/>
      <c r="H483" s="92"/>
      <c r="I483" s="93"/>
      <c r="J483" s="92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</row>
    <row r="484" ht="12.75" customHeight="1">
      <c r="A484" s="45"/>
      <c r="B484" s="92"/>
      <c r="C484" s="92"/>
      <c r="D484" s="92"/>
      <c r="E484" s="92"/>
      <c r="F484" s="93"/>
      <c r="G484" s="92"/>
      <c r="H484" s="92"/>
      <c r="I484" s="93"/>
      <c r="J484" s="92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</row>
    <row r="485" ht="12.75" customHeight="1">
      <c r="A485" s="45"/>
      <c r="B485" s="92"/>
      <c r="C485" s="92"/>
      <c r="D485" s="92"/>
      <c r="E485" s="92"/>
      <c r="F485" s="93"/>
      <c r="G485" s="92"/>
      <c r="H485" s="92"/>
      <c r="I485" s="93"/>
      <c r="J485" s="92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</row>
    <row r="486" ht="12.75" customHeight="1">
      <c r="A486" s="45"/>
      <c r="B486" s="92"/>
      <c r="C486" s="92"/>
      <c r="D486" s="92"/>
      <c r="E486" s="92"/>
      <c r="F486" s="93"/>
      <c r="G486" s="92"/>
      <c r="H486" s="92"/>
      <c r="I486" s="93"/>
      <c r="J486" s="92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</row>
    <row r="487" ht="12.75" customHeight="1">
      <c r="A487" s="45"/>
      <c r="B487" s="92"/>
      <c r="C487" s="92"/>
      <c r="D487" s="92"/>
      <c r="E487" s="92"/>
      <c r="F487" s="93"/>
      <c r="G487" s="92"/>
      <c r="H487" s="92"/>
      <c r="I487" s="93"/>
      <c r="J487" s="92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</row>
    <row r="488" ht="12.75" customHeight="1">
      <c r="A488" s="45"/>
      <c r="B488" s="92"/>
      <c r="C488" s="92"/>
      <c r="D488" s="92"/>
      <c r="E488" s="92"/>
      <c r="F488" s="93"/>
      <c r="G488" s="92"/>
      <c r="H488" s="92"/>
      <c r="I488" s="93"/>
      <c r="J488" s="92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</row>
    <row r="489" ht="12.75" customHeight="1">
      <c r="A489" s="45"/>
      <c r="B489" s="92"/>
      <c r="C489" s="92"/>
      <c r="D489" s="92"/>
      <c r="E489" s="92"/>
      <c r="F489" s="93"/>
      <c r="G489" s="92"/>
      <c r="H489" s="92"/>
      <c r="I489" s="93"/>
      <c r="J489" s="92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</row>
    <row r="490" ht="12.75" customHeight="1">
      <c r="A490" s="45"/>
      <c r="B490" s="92"/>
      <c r="C490" s="92"/>
      <c r="D490" s="92"/>
      <c r="E490" s="92"/>
      <c r="F490" s="93"/>
      <c r="G490" s="92"/>
      <c r="H490" s="92"/>
      <c r="I490" s="93"/>
      <c r="J490" s="92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</row>
    <row r="491" ht="12.75" customHeight="1">
      <c r="A491" s="45"/>
      <c r="B491" s="92"/>
      <c r="C491" s="92"/>
      <c r="D491" s="92"/>
      <c r="E491" s="92"/>
      <c r="F491" s="93"/>
      <c r="G491" s="92"/>
      <c r="H491" s="92"/>
      <c r="I491" s="93"/>
      <c r="J491" s="92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</row>
    <row r="492" ht="12.75" customHeight="1">
      <c r="A492" s="45"/>
      <c r="B492" s="92"/>
      <c r="C492" s="92"/>
      <c r="D492" s="92"/>
      <c r="E492" s="92"/>
      <c r="F492" s="93"/>
      <c r="G492" s="92"/>
      <c r="H492" s="92"/>
      <c r="I492" s="93"/>
      <c r="J492" s="92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</row>
    <row r="493" ht="12.75" customHeight="1">
      <c r="A493" s="45"/>
      <c r="B493" s="92"/>
      <c r="C493" s="92"/>
      <c r="D493" s="92"/>
      <c r="E493" s="92"/>
      <c r="F493" s="93"/>
      <c r="G493" s="92"/>
      <c r="H493" s="92"/>
      <c r="I493" s="93"/>
      <c r="J493" s="92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</row>
    <row r="494" ht="12.75" customHeight="1">
      <c r="A494" s="45"/>
      <c r="B494" s="92"/>
      <c r="C494" s="92"/>
      <c r="D494" s="92"/>
      <c r="E494" s="92"/>
      <c r="F494" s="93"/>
      <c r="G494" s="92"/>
      <c r="H494" s="92"/>
      <c r="I494" s="93"/>
      <c r="J494" s="92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</row>
    <row r="495" ht="12.75" customHeight="1">
      <c r="A495" s="45"/>
      <c r="B495" s="92"/>
      <c r="C495" s="92"/>
      <c r="D495" s="92"/>
      <c r="E495" s="92"/>
      <c r="F495" s="93"/>
      <c r="G495" s="92"/>
      <c r="H495" s="92"/>
      <c r="I495" s="93"/>
      <c r="J495" s="92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</row>
    <row r="496" ht="12.75" customHeight="1">
      <c r="A496" s="45"/>
      <c r="B496" s="92"/>
      <c r="C496" s="92"/>
      <c r="D496" s="92"/>
      <c r="E496" s="92"/>
      <c r="F496" s="93"/>
      <c r="G496" s="92"/>
      <c r="H496" s="92"/>
      <c r="I496" s="93"/>
      <c r="J496" s="92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</row>
    <row r="497" ht="12.75" customHeight="1">
      <c r="A497" s="45"/>
      <c r="B497" s="92"/>
      <c r="C497" s="92"/>
      <c r="D497" s="92"/>
      <c r="E497" s="92"/>
      <c r="F497" s="93"/>
      <c r="G497" s="92"/>
      <c r="H497" s="92"/>
      <c r="I497" s="93"/>
      <c r="J497" s="92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</row>
    <row r="498" ht="12.75" customHeight="1">
      <c r="A498" s="45"/>
      <c r="B498" s="92"/>
      <c r="C498" s="92"/>
      <c r="D498" s="92"/>
      <c r="E498" s="92"/>
      <c r="F498" s="93"/>
      <c r="G498" s="92"/>
      <c r="H498" s="92"/>
      <c r="I498" s="93"/>
      <c r="J498" s="92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</row>
    <row r="499" ht="12.75" customHeight="1">
      <c r="A499" s="45"/>
      <c r="B499" s="92"/>
      <c r="C499" s="92"/>
      <c r="D499" s="92"/>
      <c r="E499" s="92"/>
      <c r="F499" s="93"/>
      <c r="G499" s="92"/>
      <c r="H499" s="92"/>
      <c r="I499" s="93"/>
      <c r="J499" s="92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</row>
    <row r="500" ht="12.75" customHeight="1">
      <c r="A500" s="45"/>
      <c r="B500" s="92"/>
      <c r="C500" s="92"/>
      <c r="D500" s="92"/>
      <c r="E500" s="92"/>
      <c r="F500" s="93"/>
      <c r="G500" s="92"/>
      <c r="H500" s="92"/>
      <c r="I500" s="93"/>
      <c r="J500" s="92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</row>
    <row r="501" ht="12.75" customHeight="1">
      <c r="A501" s="45"/>
      <c r="B501" s="92"/>
      <c r="C501" s="92"/>
      <c r="D501" s="92"/>
      <c r="E501" s="92"/>
      <c r="F501" s="93"/>
      <c r="G501" s="92"/>
      <c r="H501" s="92"/>
      <c r="I501" s="93"/>
      <c r="J501" s="92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</row>
    <row r="502" ht="12.75" customHeight="1">
      <c r="A502" s="45"/>
      <c r="B502" s="92"/>
      <c r="C502" s="92"/>
      <c r="D502" s="92"/>
      <c r="E502" s="92"/>
      <c r="F502" s="93"/>
      <c r="G502" s="92"/>
      <c r="H502" s="92"/>
      <c r="I502" s="93"/>
      <c r="J502" s="92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</row>
    <row r="503" ht="12.75" customHeight="1">
      <c r="A503" s="45"/>
      <c r="B503" s="92"/>
      <c r="C503" s="92"/>
      <c r="D503" s="92"/>
      <c r="E503" s="92"/>
      <c r="F503" s="93"/>
      <c r="G503" s="92"/>
      <c r="H503" s="92"/>
      <c r="I503" s="93"/>
      <c r="J503" s="92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</row>
    <row r="504" ht="12.75" customHeight="1">
      <c r="A504" s="45"/>
      <c r="B504" s="92"/>
      <c r="C504" s="92"/>
      <c r="D504" s="92"/>
      <c r="E504" s="92"/>
      <c r="F504" s="93"/>
      <c r="G504" s="92"/>
      <c r="H504" s="92"/>
      <c r="I504" s="93"/>
      <c r="J504" s="92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</row>
    <row r="505" ht="12.75" customHeight="1">
      <c r="A505" s="45"/>
      <c r="B505" s="92"/>
      <c r="C505" s="92"/>
      <c r="D505" s="92"/>
      <c r="E505" s="92"/>
      <c r="F505" s="93"/>
      <c r="G505" s="92"/>
      <c r="H505" s="92"/>
      <c r="I505" s="93"/>
      <c r="J505" s="92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</row>
    <row r="506" ht="12.75" customHeight="1">
      <c r="A506" s="45"/>
      <c r="B506" s="92"/>
      <c r="C506" s="92"/>
      <c r="D506" s="92"/>
      <c r="E506" s="92"/>
      <c r="F506" s="93"/>
      <c r="G506" s="92"/>
      <c r="H506" s="92"/>
      <c r="I506" s="93"/>
      <c r="J506" s="92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</row>
    <row r="507" ht="12.75" customHeight="1">
      <c r="A507" s="45"/>
      <c r="B507" s="92"/>
      <c r="C507" s="92"/>
      <c r="D507" s="92"/>
      <c r="E507" s="92"/>
      <c r="F507" s="93"/>
      <c r="G507" s="92"/>
      <c r="H507" s="92"/>
      <c r="I507" s="93"/>
      <c r="J507" s="92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</row>
    <row r="508" ht="12.75" customHeight="1">
      <c r="A508" s="45"/>
      <c r="B508" s="92"/>
      <c r="C508" s="92"/>
      <c r="D508" s="92"/>
      <c r="E508" s="92"/>
      <c r="F508" s="93"/>
      <c r="G508" s="92"/>
      <c r="H508" s="92"/>
      <c r="I508" s="93"/>
      <c r="J508" s="92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</row>
    <row r="509" ht="12.75" customHeight="1">
      <c r="A509" s="45"/>
      <c r="B509" s="92"/>
      <c r="C509" s="92"/>
      <c r="D509" s="92"/>
      <c r="E509" s="92"/>
      <c r="F509" s="93"/>
      <c r="G509" s="92"/>
      <c r="H509" s="92"/>
      <c r="I509" s="93"/>
      <c r="J509" s="92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</row>
    <row r="510" ht="12.75" customHeight="1">
      <c r="A510" s="45"/>
      <c r="B510" s="92"/>
      <c r="C510" s="92"/>
      <c r="D510" s="92"/>
      <c r="E510" s="92"/>
      <c r="F510" s="93"/>
      <c r="G510" s="92"/>
      <c r="H510" s="92"/>
      <c r="I510" s="93"/>
      <c r="J510" s="92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</row>
    <row r="511" ht="12.75" customHeight="1">
      <c r="A511" s="45"/>
      <c r="B511" s="92"/>
      <c r="C511" s="92"/>
      <c r="D511" s="92"/>
      <c r="E511" s="92"/>
      <c r="F511" s="93"/>
      <c r="G511" s="92"/>
      <c r="H511" s="92"/>
      <c r="I511" s="93"/>
      <c r="J511" s="92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</row>
    <row r="512" ht="12.75" customHeight="1">
      <c r="A512" s="45"/>
      <c r="B512" s="92"/>
      <c r="C512" s="92"/>
      <c r="D512" s="92"/>
      <c r="E512" s="92"/>
      <c r="F512" s="93"/>
      <c r="G512" s="92"/>
      <c r="H512" s="92"/>
      <c r="I512" s="93"/>
      <c r="J512" s="92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</row>
    <row r="513" ht="12.75" customHeight="1">
      <c r="A513" s="45"/>
      <c r="B513" s="92"/>
      <c r="C513" s="92"/>
      <c r="D513" s="92"/>
      <c r="E513" s="92"/>
      <c r="F513" s="93"/>
      <c r="G513" s="92"/>
      <c r="H513" s="92"/>
      <c r="I513" s="93"/>
      <c r="J513" s="92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</row>
    <row r="514" ht="12.75" customHeight="1">
      <c r="A514" s="45"/>
      <c r="B514" s="92"/>
      <c r="C514" s="92"/>
      <c r="D514" s="92"/>
      <c r="E514" s="92"/>
      <c r="F514" s="93"/>
      <c r="G514" s="92"/>
      <c r="H514" s="92"/>
      <c r="I514" s="93"/>
      <c r="J514" s="92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</row>
    <row r="515" ht="12.75" customHeight="1">
      <c r="A515" s="45"/>
      <c r="B515" s="92"/>
      <c r="C515" s="92"/>
      <c r="D515" s="92"/>
      <c r="E515" s="92"/>
      <c r="F515" s="93"/>
      <c r="G515" s="92"/>
      <c r="H515" s="92"/>
      <c r="I515" s="93"/>
      <c r="J515" s="92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</row>
    <row r="516" ht="12.75" customHeight="1">
      <c r="A516" s="45"/>
      <c r="B516" s="92"/>
      <c r="C516" s="92"/>
      <c r="D516" s="92"/>
      <c r="E516" s="92"/>
      <c r="F516" s="93"/>
      <c r="G516" s="92"/>
      <c r="H516" s="92"/>
      <c r="I516" s="93"/>
      <c r="J516" s="92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</row>
    <row r="517" ht="12.75" customHeight="1">
      <c r="A517" s="45"/>
      <c r="B517" s="92"/>
      <c r="C517" s="92"/>
      <c r="D517" s="92"/>
      <c r="E517" s="92"/>
      <c r="F517" s="93"/>
      <c r="G517" s="92"/>
      <c r="H517" s="92"/>
      <c r="I517" s="93"/>
      <c r="J517" s="92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</row>
    <row r="518" ht="12.75" customHeight="1">
      <c r="A518" s="45"/>
      <c r="B518" s="92"/>
      <c r="C518" s="92"/>
      <c r="D518" s="92"/>
      <c r="E518" s="92"/>
      <c r="F518" s="93"/>
      <c r="G518" s="92"/>
      <c r="H518" s="92"/>
      <c r="I518" s="93"/>
      <c r="J518" s="92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</row>
    <row r="519" ht="12.75" customHeight="1">
      <c r="A519" s="45"/>
      <c r="B519" s="92"/>
      <c r="C519" s="92"/>
      <c r="D519" s="92"/>
      <c r="E519" s="92"/>
      <c r="F519" s="93"/>
      <c r="G519" s="92"/>
      <c r="H519" s="92"/>
      <c r="I519" s="93"/>
      <c r="J519" s="92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</row>
    <row r="520" ht="12.75" customHeight="1">
      <c r="A520" s="45"/>
      <c r="B520" s="92"/>
      <c r="C520" s="92"/>
      <c r="D520" s="92"/>
      <c r="E520" s="92"/>
      <c r="F520" s="93"/>
      <c r="G520" s="92"/>
      <c r="H520" s="92"/>
      <c r="I520" s="93"/>
      <c r="J520" s="92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</row>
    <row r="521" ht="12.75" customHeight="1">
      <c r="A521" s="45"/>
      <c r="B521" s="92"/>
      <c r="C521" s="92"/>
      <c r="D521" s="92"/>
      <c r="E521" s="92"/>
      <c r="F521" s="93"/>
      <c r="G521" s="92"/>
      <c r="H521" s="92"/>
      <c r="I521" s="93"/>
      <c r="J521" s="92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</row>
    <row r="522" ht="12.75" customHeight="1">
      <c r="A522" s="45"/>
      <c r="B522" s="92"/>
      <c r="C522" s="92"/>
      <c r="D522" s="92"/>
      <c r="E522" s="92"/>
      <c r="F522" s="93"/>
      <c r="G522" s="92"/>
      <c r="H522" s="92"/>
      <c r="I522" s="93"/>
      <c r="J522" s="92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</row>
    <row r="523" ht="12.75" customHeight="1">
      <c r="A523" s="45"/>
      <c r="B523" s="92"/>
      <c r="C523" s="92"/>
      <c r="D523" s="92"/>
      <c r="E523" s="92"/>
      <c r="F523" s="93"/>
      <c r="G523" s="92"/>
      <c r="H523" s="92"/>
      <c r="I523" s="93"/>
      <c r="J523" s="92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</row>
    <row r="524" ht="12.75" customHeight="1">
      <c r="A524" s="45"/>
      <c r="B524" s="92"/>
      <c r="C524" s="92"/>
      <c r="D524" s="92"/>
      <c r="E524" s="92"/>
      <c r="F524" s="93"/>
      <c r="G524" s="92"/>
      <c r="H524" s="92"/>
      <c r="I524" s="93"/>
      <c r="J524" s="92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</row>
    <row r="525" ht="12.75" customHeight="1">
      <c r="A525" s="45"/>
      <c r="B525" s="92"/>
      <c r="C525" s="92"/>
      <c r="D525" s="92"/>
      <c r="E525" s="92"/>
      <c r="F525" s="93"/>
      <c r="G525" s="92"/>
      <c r="H525" s="92"/>
      <c r="I525" s="93"/>
      <c r="J525" s="92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</row>
    <row r="526" ht="12.75" customHeight="1">
      <c r="A526" s="45"/>
      <c r="B526" s="92"/>
      <c r="C526" s="92"/>
      <c r="D526" s="92"/>
      <c r="E526" s="92"/>
      <c r="F526" s="93"/>
      <c r="G526" s="92"/>
      <c r="H526" s="92"/>
      <c r="I526" s="93"/>
      <c r="J526" s="92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</row>
    <row r="527" ht="12.75" customHeight="1">
      <c r="A527" s="45"/>
      <c r="B527" s="92"/>
      <c r="C527" s="92"/>
      <c r="D527" s="92"/>
      <c r="E527" s="92"/>
      <c r="F527" s="93"/>
      <c r="G527" s="92"/>
      <c r="H527" s="92"/>
      <c r="I527" s="93"/>
      <c r="J527" s="92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</row>
    <row r="528" ht="12.75" customHeight="1">
      <c r="A528" s="45"/>
      <c r="B528" s="92"/>
      <c r="C528" s="92"/>
      <c r="D528" s="92"/>
      <c r="E528" s="92"/>
      <c r="F528" s="93"/>
      <c r="G528" s="92"/>
      <c r="H528" s="92"/>
      <c r="I528" s="93"/>
      <c r="J528" s="92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</row>
    <row r="529" ht="12.75" customHeight="1">
      <c r="A529" s="45"/>
      <c r="B529" s="92"/>
      <c r="C529" s="92"/>
      <c r="D529" s="92"/>
      <c r="E529" s="92"/>
      <c r="F529" s="93"/>
      <c r="G529" s="92"/>
      <c r="H529" s="92"/>
      <c r="I529" s="93"/>
      <c r="J529" s="92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</row>
    <row r="530" ht="12.75" customHeight="1">
      <c r="A530" s="45"/>
      <c r="B530" s="92"/>
      <c r="C530" s="92"/>
      <c r="D530" s="92"/>
      <c r="E530" s="92"/>
      <c r="F530" s="93"/>
      <c r="G530" s="92"/>
      <c r="H530" s="92"/>
      <c r="I530" s="93"/>
      <c r="J530" s="92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</row>
    <row r="531" ht="12.75" customHeight="1">
      <c r="A531" s="45"/>
      <c r="B531" s="92"/>
      <c r="C531" s="92"/>
      <c r="D531" s="92"/>
      <c r="E531" s="92"/>
      <c r="F531" s="93"/>
      <c r="G531" s="92"/>
      <c r="H531" s="92"/>
      <c r="I531" s="93"/>
      <c r="J531" s="92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</row>
    <row r="532" ht="12.75" customHeight="1">
      <c r="A532" s="45"/>
      <c r="B532" s="92"/>
      <c r="C532" s="92"/>
      <c r="D532" s="92"/>
      <c r="E532" s="92"/>
      <c r="F532" s="93"/>
      <c r="G532" s="92"/>
      <c r="H532" s="92"/>
      <c r="I532" s="93"/>
      <c r="J532" s="92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</row>
    <row r="533" ht="12.75" customHeight="1">
      <c r="A533" s="45"/>
      <c r="B533" s="92"/>
      <c r="C533" s="92"/>
      <c r="D533" s="92"/>
      <c r="E533" s="92"/>
      <c r="F533" s="93"/>
      <c r="G533" s="92"/>
      <c r="H533" s="92"/>
      <c r="I533" s="93"/>
      <c r="J533" s="92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</row>
    <row r="534" ht="12.75" customHeight="1">
      <c r="A534" s="45"/>
      <c r="B534" s="92"/>
      <c r="C534" s="92"/>
      <c r="D534" s="92"/>
      <c r="E534" s="92"/>
      <c r="F534" s="93"/>
      <c r="G534" s="92"/>
      <c r="H534" s="92"/>
      <c r="I534" s="93"/>
      <c r="J534" s="92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</row>
    <row r="535" ht="12.75" customHeight="1">
      <c r="A535" s="45"/>
      <c r="B535" s="92"/>
      <c r="C535" s="92"/>
      <c r="D535" s="92"/>
      <c r="E535" s="92"/>
      <c r="F535" s="93"/>
      <c r="G535" s="92"/>
      <c r="H535" s="92"/>
      <c r="I535" s="93"/>
      <c r="J535" s="92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</row>
    <row r="536" ht="12.75" customHeight="1">
      <c r="A536" s="45"/>
      <c r="B536" s="92"/>
      <c r="C536" s="92"/>
      <c r="D536" s="92"/>
      <c r="E536" s="92"/>
      <c r="F536" s="93"/>
      <c r="G536" s="92"/>
      <c r="H536" s="92"/>
      <c r="I536" s="93"/>
      <c r="J536" s="92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</row>
    <row r="537" ht="12.75" customHeight="1">
      <c r="A537" s="45"/>
      <c r="B537" s="92"/>
      <c r="C537" s="92"/>
      <c r="D537" s="92"/>
      <c r="E537" s="92"/>
      <c r="F537" s="93"/>
      <c r="G537" s="92"/>
      <c r="H537" s="92"/>
      <c r="I537" s="93"/>
      <c r="J537" s="92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</row>
    <row r="538" ht="12.75" customHeight="1">
      <c r="A538" s="45"/>
      <c r="B538" s="92"/>
      <c r="C538" s="92"/>
      <c r="D538" s="92"/>
      <c r="E538" s="92"/>
      <c r="F538" s="93"/>
      <c r="G538" s="92"/>
      <c r="H538" s="92"/>
      <c r="I538" s="93"/>
      <c r="J538" s="92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</row>
    <row r="539" ht="12.75" customHeight="1">
      <c r="A539" s="45"/>
      <c r="B539" s="92"/>
      <c r="C539" s="92"/>
      <c r="D539" s="92"/>
      <c r="E539" s="92"/>
      <c r="F539" s="93"/>
      <c r="G539" s="92"/>
      <c r="H539" s="92"/>
      <c r="I539" s="93"/>
      <c r="J539" s="92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</row>
    <row r="540" ht="12.75" customHeight="1">
      <c r="A540" s="45"/>
      <c r="B540" s="92"/>
      <c r="C540" s="92"/>
      <c r="D540" s="92"/>
      <c r="E540" s="92"/>
      <c r="F540" s="93"/>
      <c r="G540" s="92"/>
      <c r="H540" s="92"/>
      <c r="I540" s="93"/>
      <c r="J540" s="92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</row>
    <row r="541" ht="12.75" customHeight="1">
      <c r="A541" s="45"/>
      <c r="B541" s="92"/>
      <c r="C541" s="92"/>
      <c r="D541" s="92"/>
      <c r="E541" s="92"/>
      <c r="F541" s="93"/>
      <c r="G541" s="92"/>
      <c r="H541" s="92"/>
      <c r="I541" s="93"/>
      <c r="J541" s="92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</row>
    <row r="542" ht="12.75" customHeight="1">
      <c r="A542" s="45"/>
      <c r="B542" s="92"/>
      <c r="C542" s="92"/>
      <c r="D542" s="92"/>
      <c r="E542" s="92"/>
      <c r="F542" s="93"/>
      <c r="G542" s="92"/>
      <c r="H542" s="92"/>
      <c r="I542" s="93"/>
      <c r="J542" s="92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</row>
    <row r="543" ht="12.75" customHeight="1">
      <c r="A543" s="45"/>
      <c r="B543" s="92"/>
      <c r="C543" s="92"/>
      <c r="D543" s="92"/>
      <c r="E543" s="92"/>
      <c r="F543" s="93"/>
      <c r="G543" s="92"/>
      <c r="H543" s="92"/>
      <c r="I543" s="93"/>
      <c r="J543" s="92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</row>
    <row r="544" ht="12.75" customHeight="1">
      <c r="A544" s="45"/>
      <c r="B544" s="92"/>
      <c r="C544" s="92"/>
      <c r="D544" s="92"/>
      <c r="E544" s="92"/>
      <c r="F544" s="93"/>
      <c r="G544" s="92"/>
      <c r="H544" s="92"/>
      <c r="I544" s="93"/>
      <c r="J544" s="92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</row>
    <row r="545" ht="12.75" customHeight="1">
      <c r="A545" s="45"/>
      <c r="B545" s="92"/>
      <c r="C545" s="92"/>
      <c r="D545" s="92"/>
      <c r="E545" s="92"/>
      <c r="F545" s="93"/>
      <c r="G545" s="92"/>
      <c r="H545" s="92"/>
      <c r="I545" s="93"/>
      <c r="J545" s="92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</row>
    <row r="546" ht="12.75" customHeight="1">
      <c r="A546" s="45"/>
      <c r="B546" s="92"/>
      <c r="C546" s="92"/>
      <c r="D546" s="92"/>
      <c r="E546" s="92"/>
      <c r="F546" s="93"/>
      <c r="G546" s="92"/>
      <c r="H546" s="92"/>
      <c r="I546" s="93"/>
      <c r="J546" s="92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</row>
    <row r="547" ht="12.75" customHeight="1">
      <c r="A547" s="45"/>
      <c r="B547" s="92"/>
      <c r="C547" s="92"/>
      <c r="D547" s="92"/>
      <c r="E547" s="92"/>
      <c r="F547" s="93"/>
      <c r="G547" s="92"/>
      <c r="H547" s="92"/>
      <c r="I547" s="93"/>
      <c r="J547" s="92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</row>
    <row r="548" ht="12.75" customHeight="1">
      <c r="A548" s="45"/>
      <c r="B548" s="92"/>
      <c r="C548" s="92"/>
      <c r="D548" s="92"/>
      <c r="E548" s="92"/>
      <c r="F548" s="93"/>
      <c r="G548" s="92"/>
      <c r="H548" s="92"/>
      <c r="I548" s="93"/>
      <c r="J548" s="92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</row>
    <row r="549" ht="12.75" customHeight="1">
      <c r="A549" s="45"/>
      <c r="B549" s="92"/>
      <c r="C549" s="92"/>
      <c r="D549" s="92"/>
      <c r="E549" s="92"/>
      <c r="F549" s="93"/>
      <c r="G549" s="92"/>
      <c r="H549" s="92"/>
      <c r="I549" s="93"/>
      <c r="J549" s="92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</row>
    <row r="550" ht="12.75" customHeight="1">
      <c r="A550" s="45"/>
      <c r="B550" s="92"/>
      <c r="C550" s="92"/>
      <c r="D550" s="92"/>
      <c r="E550" s="92"/>
      <c r="F550" s="93"/>
      <c r="G550" s="92"/>
      <c r="H550" s="92"/>
      <c r="I550" s="93"/>
      <c r="J550" s="92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</row>
    <row r="551" ht="12.75" customHeight="1">
      <c r="A551" s="45"/>
      <c r="B551" s="92"/>
      <c r="C551" s="92"/>
      <c r="D551" s="92"/>
      <c r="E551" s="92"/>
      <c r="F551" s="93"/>
      <c r="G551" s="92"/>
      <c r="H551" s="92"/>
      <c r="I551" s="93"/>
      <c r="J551" s="92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</row>
    <row r="552" ht="12.75" customHeight="1">
      <c r="A552" s="45"/>
      <c r="B552" s="92"/>
      <c r="C552" s="92"/>
      <c r="D552" s="92"/>
      <c r="E552" s="92"/>
      <c r="F552" s="93"/>
      <c r="G552" s="92"/>
      <c r="H552" s="92"/>
      <c r="I552" s="93"/>
      <c r="J552" s="92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</row>
    <row r="553" ht="12.75" customHeight="1">
      <c r="A553" s="45"/>
      <c r="B553" s="92"/>
      <c r="C553" s="92"/>
      <c r="D553" s="92"/>
      <c r="E553" s="92"/>
      <c r="F553" s="93"/>
      <c r="G553" s="92"/>
      <c r="H553" s="92"/>
      <c r="I553" s="93"/>
      <c r="J553" s="92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</row>
    <row r="554" ht="12.75" customHeight="1">
      <c r="A554" s="45"/>
      <c r="B554" s="92"/>
      <c r="C554" s="92"/>
      <c r="D554" s="92"/>
      <c r="E554" s="92"/>
      <c r="F554" s="93"/>
      <c r="G554" s="92"/>
      <c r="H554" s="92"/>
      <c r="I554" s="93"/>
      <c r="J554" s="92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</row>
    <row r="555" ht="12.75" customHeight="1">
      <c r="A555" s="45"/>
      <c r="B555" s="92"/>
      <c r="C555" s="92"/>
      <c r="D555" s="92"/>
      <c r="E555" s="92"/>
      <c r="F555" s="93"/>
      <c r="G555" s="92"/>
      <c r="H555" s="92"/>
      <c r="I555" s="93"/>
      <c r="J555" s="92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</row>
    <row r="556" ht="12.75" customHeight="1">
      <c r="A556" s="45"/>
      <c r="B556" s="92"/>
      <c r="C556" s="92"/>
      <c r="D556" s="92"/>
      <c r="E556" s="92"/>
      <c r="F556" s="93"/>
      <c r="G556" s="92"/>
      <c r="H556" s="92"/>
      <c r="I556" s="93"/>
      <c r="J556" s="92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</row>
    <row r="557" ht="12.75" customHeight="1">
      <c r="A557" s="45"/>
      <c r="B557" s="92"/>
      <c r="C557" s="92"/>
      <c r="D557" s="92"/>
      <c r="E557" s="92"/>
      <c r="F557" s="93"/>
      <c r="G557" s="92"/>
      <c r="H557" s="92"/>
      <c r="I557" s="93"/>
      <c r="J557" s="92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</row>
    <row r="558" ht="12.75" customHeight="1">
      <c r="A558" s="45"/>
      <c r="B558" s="92"/>
      <c r="C558" s="92"/>
      <c r="D558" s="92"/>
      <c r="E558" s="92"/>
      <c r="F558" s="93"/>
      <c r="G558" s="92"/>
      <c r="H558" s="92"/>
      <c r="I558" s="93"/>
      <c r="J558" s="92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</row>
    <row r="559" ht="12.75" customHeight="1">
      <c r="A559" s="45"/>
      <c r="B559" s="92"/>
      <c r="C559" s="92"/>
      <c r="D559" s="92"/>
      <c r="E559" s="92"/>
      <c r="F559" s="93"/>
      <c r="G559" s="92"/>
      <c r="H559" s="92"/>
      <c r="I559" s="93"/>
      <c r="J559" s="92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</row>
    <row r="560" ht="12.75" customHeight="1">
      <c r="A560" s="45"/>
      <c r="B560" s="92"/>
      <c r="C560" s="92"/>
      <c r="D560" s="92"/>
      <c r="E560" s="92"/>
      <c r="F560" s="93"/>
      <c r="G560" s="92"/>
      <c r="H560" s="92"/>
      <c r="I560" s="93"/>
      <c r="J560" s="92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</row>
    <row r="561" ht="12.75" customHeight="1">
      <c r="A561" s="45"/>
      <c r="B561" s="92"/>
      <c r="C561" s="92"/>
      <c r="D561" s="92"/>
      <c r="E561" s="92"/>
      <c r="F561" s="93"/>
      <c r="G561" s="92"/>
      <c r="H561" s="92"/>
      <c r="I561" s="93"/>
      <c r="J561" s="92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</row>
    <row r="562" ht="12.75" customHeight="1">
      <c r="A562" s="45"/>
      <c r="B562" s="92"/>
      <c r="C562" s="92"/>
      <c r="D562" s="92"/>
      <c r="E562" s="92"/>
      <c r="F562" s="93"/>
      <c r="G562" s="92"/>
      <c r="H562" s="92"/>
      <c r="I562" s="93"/>
      <c r="J562" s="92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</row>
    <row r="563" ht="12.75" customHeight="1">
      <c r="A563" s="45"/>
      <c r="B563" s="92"/>
      <c r="C563" s="92"/>
      <c r="D563" s="92"/>
      <c r="E563" s="92"/>
      <c r="F563" s="93"/>
      <c r="G563" s="92"/>
      <c r="H563" s="92"/>
      <c r="I563" s="93"/>
      <c r="J563" s="92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</row>
    <row r="564" ht="12.75" customHeight="1">
      <c r="A564" s="45"/>
      <c r="B564" s="92"/>
      <c r="C564" s="92"/>
      <c r="D564" s="92"/>
      <c r="E564" s="92"/>
      <c r="F564" s="93"/>
      <c r="G564" s="92"/>
      <c r="H564" s="92"/>
      <c r="I564" s="93"/>
      <c r="J564" s="92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</row>
    <row r="565" ht="12.75" customHeight="1">
      <c r="A565" s="45"/>
      <c r="B565" s="92"/>
      <c r="C565" s="92"/>
      <c r="D565" s="92"/>
      <c r="E565" s="92"/>
      <c r="F565" s="93"/>
      <c r="G565" s="92"/>
      <c r="H565" s="92"/>
      <c r="I565" s="93"/>
      <c r="J565" s="92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</row>
    <row r="566" ht="12.75" customHeight="1">
      <c r="A566" s="45"/>
      <c r="B566" s="92"/>
      <c r="C566" s="92"/>
      <c r="D566" s="92"/>
      <c r="E566" s="92"/>
      <c r="F566" s="93"/>
      <c r="G566" s="92"/>
      <c r="H566" s="92"/>
      <c r="I566" s="93"/>
      <c r="J566" s="92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</row>
    <row r="567" ht="12.75" customHeight="1">
      <c r="A567" s="45"/>
      <c r="B567" s="92"/>
      <c r="C567" s="92"/>
      <c r="D567" s="92"/>
      <c r="E567" s="92"/>
      <c r="F567" s="93"/>
      <c r="G567" s="92"/>
      <c r="H567" s="92"/>
      <c r="I567" s="93"/>
      <c r="J567" s="92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</row>
    <row r="568" ht="12.75" customHeight="1">
      <c r="A568" s="45"/>
      <c r="B568" s="92"/>
      <c r="C568" s="92"/>
      <c r="D568" s="92"/>
      <c r="E568" s="92"/>
      <c r="F568" s="93"/>
      <c r="G568" s="92"/>
      <c r="H568" s="92"/>
      <c r="I568" s="93"/>
      <c r="J568" s="92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</row>
    <row r="569" ht="12.75" customHeight="1">
      <c r="A569" s="45"/>
      <c r="B569" s="92"/>
      <c r="C569" s="92"/>
      <c r="D569" s="92"/>
      <c r="E569" s="92"/>
      <c r="F569" s="93"/>
      <c r="G569" s="92"/>
      <c r="H569" s="92"/>
      <c r="I569" s="93"/>
      <c r="J569" s="92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</row>
    <row r="570" ht="12.75" customHeight="1">
      <c r="A570" s="45"/>
      <c r="B570" s="92"/>
      <c r="C570" s="92"/>
      <c r="D570" s="92"/>
      <c r="E570" s="92"/>
      <c r="F570" s="93"/>
      <c r="G570" s="92"/>
      <c r="H570" s="92"/>
      <c r="I570" s="93"/>
      <c r="J570" s="92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</row>
    <row r="571" ht="12.75" customHeight="1">
      <c r="A571" s="45"/>
      <c r="B571" s="92"/>
      <c r="C571" s="92"/>
      <c r="D571" s="92"/>
      <c r="E571" s="92"/>
      <c r="F571" s="93"/>
      <c r="G571" s="92"/>
      <c r="H571" s="92"/>
      <c r="I571" s="93"/>
      <c r="J571" s="92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</row>
    <row r="572" ht="12.75" customHeight="1">
      <c r="A572" s="45"/>
      <c r="B572" s="92"/>
      <c r="C572" s="92"/>
      <c r="D572" s="92"/>
      <c r="E572" s="92"/>
      <c r="F572" s="93"/>
      <c r="G572" s="92"/>
      <c r="H572" s="92"/>
      <c r="I572" s="93"/>
      <c r="J572" s="92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</row>
    <row r="573" ht="12.75" customHeight="1">
      <c r="A573" s="45"/>
      <c r="B573" s="92"/>
      <c r="C573" s="92"/>
      <c r="D573" s="92"/>
      <c r="E573" s="92"/>
      <c r="F573" s="93"/>
      <c r="G573" s="92"/>
      <c r="H573" s="92"/>
      <c r="I573" s="93"/>
      <c r="J573" s="92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</row>
    <row r="574" ht="12.75" customHeight="1">
      <c r="A574" s="45"/>
      <c r="B574" s="92"/>
      <c r="C574" s="92"/>
      <c r="D574" s="92"/>
      <c r="E574" s="92"/>
      <c r="F574" s="93"/>
      <c r="G574" s="92"/>
      <c r="H574" s="92"/>
      <c r="I574" s="93"/>
      <c r="J574" s="92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</row>
    <row r="575" ht="12.75" customHeight="1">
      <c r="A575" s="45"/>
      <c r="B575" s="92"/>
      <c r="C575" s="92"/>
      <c r="D575" s="92"/>
      <c r="E575" s="92"/>
      <c r="F575" s="93"/>
      <c r="G575" s="92"/>
      <c r="H575" s="92"/>
      <c r="I575" s="93"/>
      <c r="J575" s="92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</row>
    <row r="576" ht="12.75" customHeight="1">
      <c r="A576" s="45"/>
      <c r="B576" s="92"/>
      <c r="C576" s="92"/>
      <c r="D576" s="92"/>
      <c r="E576" s="92"/>
      <c r="F576" s="93"/>
      <c r="G576" s="92"/>
      <c r="H576" s="92"/>
      <c r="I576" s="93"/>
      <c r="J576" s="92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</row>
    <row r="577" ht="12.75" customHeight="1">
      <c r="A577" s="45"/>
      <c r="B577" s="92"/>
      <c r="C577" s="92"/>
      <c r="D577" s="92"/>
      <c r="E577" s="92"/>
      <c r="F577" s="93"/>
      <c r="G577" s="92"/>
      <c r="H577" s="92"/>
      <c r="I577" s="93"/>
      <c r="J577" s="92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</row>
    <row r="578" ht="12.75" customHeight="1">
      <c r="A578" s="45"/>
      <c r="B578" s="92"/>
      <c r="C578" s="92"/>
      <c r="D578" s="92"/>
      <c r="E578" s="92"/>
      <c r="F578" s="93"/>
      <c r="G578" s="92"/>
      <c r="H578" s="92"/>
      <c r="I578" s="93"/>
      <c r="J578" s="92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</row>
    <row r="579" ht="12.75" customHeight="1">
      <c r="A579" s="45"/>
      <c r="B579" s="92"/>
      <c r="C579" s="92"/>
      <c r="D579" s="92"/>
      <c r="E579" s="92"/>
      <c r="F579" s="93"/>
      <c r="G579" s="92"/>
      <c r="H579" s="92"/>
      <c r="I579" s="93"/>
      <c r="J579" s="92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</row>
    <row r="580" ht="12.75" customHeight="1">
      <c r="A580" s="45"/>
      <c r="B580" s="92"/>
      <c r="C580" s="92"/>
      <c r="D580" s="92"/>
      <c r="E580" s="92"/>
      <c r="F580" s="93"/>
      <c r="G580" s="92"/>
      <c r="H580" s="92"/>
      <c r="I580" s="93"/>
      <c r="J580" s="92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</row>
    <row r="581" ht="12.75" customHeight="1">
      <c r="A581" s="45"/>
      <c r="B581" s="92"/>
      <c r="C581" s="92"/>
      <c r="D581" s="92"/>
      <c r="E581" s="92"/>
      <c r="F581" s="93"/>
      <c r="G581" s="92"/>
      <c r="H581" s="92"/>
      <c r="I581" s="93"/>
      <c r="J581" s="92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</row>
    <row r="582" ht="12.75" customHeight="1">
      <c r="A582" s="45"/>
      <c r="B582" s="92"/>
      <c r="C582" s="92"/>
      <c r="D582" s="92"/>
      <c r="E582" s="92"/>
      <c r="F582" s="93"/>
      <c r="G582" s="92"/>
      <c r="H582" s="92"/>
      <c r="I582" s="93"/>
      <c r="J582" s="92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</row>
    <row r="583" ht="12.75" customHeight="1">
      <c r="A583" s="45"/>
      <c r="B583" s="92"/>
      <c r="C583" s="92"/>
      <c r="D583" s="92"/>
      <c r="E583" s="92"/>
      <c r="F583" s="93"/>
      <c r="G583" s="92"/>
      <c r="H583" s="92"/>
      <c r="I583" s="93"/>
      <c r="J583" s="92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</row>
    <row r="584" ht="12.75" customHeight="1">
      <c r="A584" s="45"/>
      <c r="B584" s="92"/>
      <c r="C584" s="92"/>
      <c r="D584" s="92"/>
      <c r="E584" s="92"/>
      <c r="F584" s="93"/>
      <c r="G584" s="92"/>
      <c r="H584" s="92"/>
      <c r="I584" s="93"/>
      <c r="J584" s="92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</row>
    <row r="585" ht="12.75" customHeight="1">
      <c r="A585" s="45"/>
      <c r="B585" s="92"/>
      <c r="C585" s="92"/>
      <c r="D585" s="92"/>
      <c r="E585" s="92"/>
      <c r="F585" s="93"/>
      <c r="G585" s="92"/>
      <c r="H585" s="92"/>
      <c r="I585" s="93"/>
      <c r="J585" s="92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</row>
    <row r="586" ht="12.75" customHeight="1">
      <c r="A586" s="45"/>
      <c r="B586" s="92"/>
      <c r="C586" s="92"/>
      <c r="D586" s="92"/>
      <c r="E586" s="92"/>
      <c r="F586" s="93"/>
      <c r="G586" s="92"/>
      <c r="H586" s="92"/>
      <c r="I586" s="93"/>
      <c r="J586" s="92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</row>
    <row r="587" ht="12.75" customHeight="1">
      <c r="A587" s="45"/>
      <c r="B587" s="92"/>
      <c r="C587" s="92"/>
      <c r="D587" s="92"/>
      <c r="E587" s="92"/>
      <c r="F587" s="93"/>
      <c r="G587" s="92"/>
      <c r="H587" s="92"/>
      <c r="I587" s="93"/>
      <c r="J587" s="92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</row>
    <row r="588" ht="12.75" customHeight="1">
      <c r="A588" s="45"/>
      <c r="B588" s="92"/>
      <c r="C588" s="92"/>
      <c r="D588" s="92"/>
      <c r="E588" s="92"/>
      <c r="F588" s="93"/>
      <c r="G588" s="92"/>
      <c r="H588" s="92"/>
      <c r="I588" s="93"/>
      <c r="J588" s="92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</row>
    <row r="589" ht="12.75" customHeight="1">
      <c r="A589" s="45"/>
      <c r="B589" s="92"/>
      <c r="C589" s="92"/>
      <c r="D589" s="92"/>
      <c r="E589" s="92"/>
      <c r="F589" s="93"/>
      <c r="G589" s="92"/>
      <c r="H589" s="92"/>
      <c r="I589" s="93"/>
      <c r="J589" s="92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</row>
    <row r="590" ht="12.75" customHeight="1">
      <c r="A590" s="45"/>
      <c r="B590" s="92"/>
      <c r="C590" s="92"/>
      <c r="D590" s="92"/>
      <c r="E590" s="92"/>
      <c r="F590" s="93"/>
      <c r="G590" s="92"/>
      <c r="H590" s="92"/>
      <c r="I590" s="93"/>
      <c r="J590" s="92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</row>
    <row r="591" ht="12.75" customHeight="1">
      <c r="A591" s="45"/>
      <c r="B591" s="92"/>
      <c r="C591" s="92"/>
      <c r="D591" s="92"/>
      <c r="E591" s="92"/>
      <c r="F591" s="93"/>
      <c r="G591" s="92"/>
      <c r="H591" s="92"/>
      <c r="I591" s="93"/>
      <c r="J591" s="92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</row>
    <row r="592" ht="12.75" customHeight="1">
      <c r="A592" s="45"/>
      <c r="B592" s="92"/>
      <c r="C592" s="92"/>
      <c r="D592" s="92"/>
      <c r="E592" s="92"/>
      <c r="F592" s="93"/>
      <c r="G592" s="92"/>
      <c r="H592" s="92"/>
      <c r="I592" s="93"/>
      <c r="J592" s="92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</row>
    <row r="593" ht="12.75" customHeight="1">
      <c r="A593" s="45"/>
      <c r="B593" s="92"/>
      <c r="C593" s="92"/>
      <c r="D593" s="92"/>
      <c r="E593" s="92"/>
      <c r="F593" s="93"/>
      <c r="G593" s="92"/>
      <c r="H593" s="92"/>
      <c r="I593" s="93"/>
      <c r="J593" s="92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</row>
    <row r="594" ht="12.75" customHeight="1">
      <c r="A594" s="45"/>
      <c r="B594" s="92"/>
      <c r="C594" s="92"/>
      <c r="D594" s="92"/>
      <c r="E594" s="92"/>
      <c r="F594" s="93"/>
      <c r="G594" s="92"/>
      <c r="H594" s="92"/>
      <c r="I594" s="93"/>
      <c r="J594" s="92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</row>
    <row r="595" ht="12.75" customHeight="1">
      <c r="A595" s="45"/>
      <c r="B595" s="92"/>
      <c r="C595" s="92"/>
      <c r="D595" s="92"/>
      <c r="E595" s="92"/>
      <c r="F595" s="93"/>
      <c r="G595" s="92"/>
      <c r="H595" s="92"/>
      <c r="I595" s="93"/>
      <c r="J595" s="92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</row>
    <row r="596" ht="12.75" customHeight="1">
      <c r="A596" s="45"/>
      <c r="B596" s="92"/>
      <c r="C596" s="92"/>
      <c r="D596" s="92"/>
      <c r="E596" s="92"/>
      <c r="F596" s="93"/>
      <c r="G596" s="92"/>
      <c r="H596" s="92"/>
      <c r="I596" s="93"/>
      <c r="J596" s="92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</row>
    <row r="597" ht="12.75" customHeight="1">
      <c r="A597" s="45"/>
      <c r="B597" s="92"/>
      <c r="C597" s="92"/>
      <c r="D597" s="92"/>
      <c r="E597" s="92"/>
      <c r="F597" s="93"/>
      <c r="G597" s="92"/>
      <c r="H597" s="92"/>
      <c r="I597" s="93"/>
      <c r="J597" s="92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</row>
    <row r="598" ht="12.75" customHeight="1">
      <c r="A598" s="45"/>
      <c r="B598" s="92"/>
      <c r="C598" s="92"/>
      <c r="D598" s="92"/>
      <c r="E598" s="92"/>
      <c r="F598" s="93"/>
      <c r="G598" s="92"/>
      <c r="H598" s="92"/>
      <c r="I598" s="93"/>
      <c r="J598" s="92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</row>
    <row r="599" ht="12.75" customHeight="1">
      <c r="A599" s="45"/>
      <c r="B599" s="92"/>
      <c r="C599" s="92"/>
      <c r="D599" s="92"/>
      <c r="E599" s="92"/>
      <c r="F599" s="93"/>
      <c r="G599" s="92"/>
      <c r="H599" s="92"/>
      <c r="I599" s="93"/>
      <c r="J599" s="92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</row>
    <row r="600" ht="12.75" customHeight="1">
      <c r="A600" s="45"/>
      <c r="B600" s="92"/>
      <c r="C600" s="92"/>
      <c r="D600" s="92"/>
      <c r="E600" s="92"/>
      <c r="F600" s="93"/>
      <c r="G600" s="92"/>
      <c r="H600" s="92"/>
      <c r="I600" s="93"/>
      <c r="J600" s="92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</row>
    <row r="601" ht="12.75" customHeight="1">
      <c r="A601" s="45"/>
      <c r="B601" s="92"/>
      <c r="C601" s="92"/>
      <c r="D601" s="92"/>
      <c r="E601" s="92"/>
      <c r="F601" s="93"/>
      <c r="G601" s="92"/>
      <c r="H601" s="92"/>
      <c r="I601" s="93"/>
      <c r="J601" s="92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</row>
    <row r="602" ht="12.75" customHeight="1">
      <c r="A602" s="45"/>
      <c r="B602" s="92"/>
      <c r="C602" s="92"/>
      <c r="D602" s="92"/>
      <c r="E602" s="92"/>
      <c r="F602" s="93"/>
      <c r="G602" s="92"/>
      <c r="H602" s="92"/>
      <c r="I602" s="93"/>
      <c r="J602" s="92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</row>
    <row r="603" ht="12.75" customHeight="1">
      <c r="A603" s="45"/>
      <c r="B603" s="92"/>
      <c r="C603" s="92"/>
      <c r="D603" s="92"/>
      <c r="E603" s="92"/>
      <c r="F603" s="93"/>
      <c r="G603" s="92"/>
      <c r="H603" s="92"/>
      <c r="I603" s="93"/>
      <c r="J603" s="92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</row>
    <row r="604" ht="12.75" customHeight="1">
      <c r="A604" s="45"/>
      <c r="B604" s="92"/>
      <c r="C604" s="92"/>
      <c r="D604" s="92"/>
      <c r="E604" s="92"/>
      <c r="F604" s="93"/>
      <c r="G604" s="92"/>
      <c r="H604" s="92"/>
      <c r="I604" s="93"/>
      <c r="J604" s="92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</row>
    <row r="605" ht="12.75" customHeight="1">
      <c r="A605" s="45"/>
      <c r="B605" s="92"/>
      <c r="C605" s="92"/>
      <c r="D605" s="92"/>
      <c r="E605" s="92"/>
      <c r="F605" s="93"/>
      <c r="G605" s="92"/>
      <c r="H605" s="92"/>
      <c r="I605" s="93"/>
      <c r="J605" s="92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</row>
    <row r="606" ht="12.75" customHeight="1">
      <c r="A606" s="45"/>
      <c r="B606" s="92"/>
      <c r="C606" s="92"/>
      <c r="D606" s="92"/>
      <c r="E606" s="92"/>
      <c r="F606" s="93"/>
      <c r="G606" s="92"/>
      <c r="H606" s="92"/>
      <c r="I606" s="93"/>
      <c r="J606" s="92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</row>
    <row r="607" ht="12.75" customHeight="1">
      <c r="A607" s="45"/>
      <c r="B607" s="92"/>
      <c r="C607" s="92"/>
      <c r="D607" s="92"/>
      <c r="E607" s="92"/>
      <c r="F607" s="93"/>
      <c r="G607" s="92"/>
      <c r="H607" s="92"/>
      <c r="I607" s="93"/>
      <c r="J607" s="92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</row>
    <row r="608" ht="12.75" customHeight="1">
      <c r="A608" s="45"/>
      <c r="B608" s="92"/>
      <c r="C608" s="92"/>
      <c r="D608" s="92"/>
      <c r="E608" s="92"/>
      <c r="F608" s="93"/>
      <c r="G608" s="92"/>
      <c r="H608" s="92"/>
      <c r="I608" s="93"/>
      <c r="J608" s="92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</row>
    <row r="609" ht="12.75" customHeight="1">
      <c r="A609" s="45"/>
      <c r="B609" s="92"/>
      <c r="C609" s="92"/>
      <c r="D609" s="92"/>
      <c r="E609" s="92"/>
      <c r="F609" s="93"/>
      <c r="G609" s="92"/>
      <c r="H609" s="92"/>
      <c r="I609" s="93"/>
      <c r="J609" s="92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</row>
    <row r="610" ht="12.75" customHeight="1">
      <c r="A610" s="45"/>
      <c r="B610" s="92"/>
      <c r="C610" s="92"/>
      <c r="D610" s="92"/>
      <c r="E610" s="92"/>
      <c r="F610" s="93"/>
      <c r="G610" s="92"/>
      <c r="H610" s="92"/>
      <c r="I610" s="93"/>
      <c r="J610" s="92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</row>
    <row r="611" ht="12.75" customHeight="1">
      <c r="A611" s="45"/>
      <c r="B611" s="92"/>
      <c r="C611" s="92"/>
      <c r="D611" s="92"/>
      <c r="E611" s="92"/>
      <c r="F611" s="93"/>
      <c r="G611" s="92"/>
      <c r="H611" s="92"/>
      <c r="I611" s="93"/>
      <c r="J611" s="92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</row>
    <row r="612" ht="12.75" customHeight="1">
      <c r="A612" s="45"/>
      <c r="B612" s="92"/>
      <c r="C612" s="92"/>
      <c r="D612" s="92"/>
      <c r="E612" s="92"/>
      <c r="F612" s="93"/>
      <c r="G612" s="92"/>
      <c r="H612" s="92"/>
      <c r="I612" s="93"/>
      <c r="J612" s="92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</row>
    <row r="613" ht="12.75" customHeight="1">
      <c r="A613" s="45"/>
      <c r="B613" s="92"/>
      <c r="C613" s="92"/>
      <c r="D613" s="92"/>
      <c r="E613" s="92"/>
      <c r="F613" s="93"/>
      <c r="G613" s="92"/>
      <c r="H613" s="92"/>
      <c r="I613" s="93"/>
      <c r="J613" s="92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</row>
    <row r="614" ht="12.75" customHeight="1">
      <c r="A614" s="45"/>
      <c r="B614" s="92"/>
      <c r="C614" s="92"/>
      <c r="D614" s="92"/>
      <c r="E614" s="92"/>
      <c r="F614" s="93"/>
      <c r="G614" s="92"/>
      <c r="H614" s="92"/>
      <c r="I614" s="93"/>
      <c r="J614" s="92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</row>
    <row r="615" ht="12.75" customHeight="1">
      <c r="A615" s="45"/>
      <c r="B615" s="92"/>
      <c r="C615" s="92"/>
      <c r="D615" s="92"/>
      <c r="E615" s="92"/>
      <c r="F615" s="93"/>
      <c r="G615" s="92"/>
      <c r="H615" s="92"/>
      <c r="I615" s="93"/>
      <c r="J615" s="92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</row>
    <row r="616" ht="12.75" customHeight="1">
      <c r="A616" s="45"/>
      <c r="B616" s="92"/>
      <c r="C616" s="92"/>
      <c r="D616" s="92"/>
      <c r="E616" s="92"/>
      <c r="F616" s="93"/>
      <c r="G616" s="92"/>
      <c r="H616" s="92"/>
      <c r="I616" s="93"/>
      <c r="J616" s="92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</row>
    <row r="617" ht="12.75" customHeight="1">
      <c r="A617" s="45"/>
      <c r="B617" s="92"/>
      <c r="C617" s="92"/>
      <c r="D617" s="92"/>
      <c r="E617" s="92"/>
      <c r="F617" s="93"/>
      <c r="G617" s="92"/>
      <c r="H617" s="92"/>
      <c r="I617" s="93"/>
      <c r="J617" s="92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</row>
    <row r="618" ht="12.75" customHeight="1">
      <c r="A618" s="45"/>
      <c r="B618" s="92"/>
      <c r="C618" s="92"/>
      <c r="D618" s="92"/>
      <c r="E618" s="92"/>
      <c r="F618" s="93"/>
      <c r="G618" s="92"/>
      <c r="H618" s="92"/>
      <c r="I618" s="93"/>
      <c r="J618" s="92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</row>
    <row r="619" ht="12.75" customHeight="1">
      <c r="A619" s="45"/>
      <c r="B619" s="92"/>
      <c r="C619" s="92"/>
      <c r="D619" s="92"/>
      <c r="E619" s="92"/>
      <c r="F619" s="93"/>
      <c r="G619" s="92"/>
      <c r="H619" s="92"/>
      <c r="I619" s="93"/>
      <c r="J619" s="92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</row>
    <row r="620" ht="12.75" customHeight="1">
      <c r="A620" s="45"/>
      <c r="B620" s="92"/>
      <c r="C620" s="92"/>
      <c r="D620" s="92"/>
      <c r="E620" s="92"/>
      <c r="F620" s="93"/>
      <c r="G620" s="92"/>
      <c r="H620" s="92"/>
      <c r="I620" s="93"/>
      <c r="J620" s="92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</row>
    <row r="621" ht="12.75" customHeight="1">
      <c r="A621" s="45"/>
      <c r="B621" s="92"/>
      <c r="C621" s="92"/>
      <c r="D621" s="92"/>
      <c r="E621" s="92"/>
      <c r="F621" s="93"/>
      <c r="G621" s="92"/>
      <c r="H621" s="92"/>
      <c r="I621" s="93"/>
      <c r="J621" s="92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</row>
    <row r="622" ht="12.75" customHeight="1">
      <c r="A622" s="45"/>
      <c r="B622" s="92"/>
      <c r="C622" s="92"/>
      <c r="D622" s="92"/>
      <c r="E622" s="92"/>
      <c r="F622" s="93"/>
      <c r="G622" s="92"/>
      <c r="H622" s="92"/>
      <c r="I622" s="93"/>
      <c r="J622" s="92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</row>
    <row r="623" ht="12.75" customHeight="1">
      <c r="A623" s="45"/>
      <c r="B623" s="92"/>
      <c r="C623" s="92"/>
      <c r="D623" s="92"/>
      <c r="E623" s="92"/>
      <c r="F623" s="93"/>
      <c r="G623" s="92"/>
      <c r="H623" s="92"/>
      <c r="I623" s="93"/>
      <c r="J623" s="92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</row>
    <row r="624" ht="12.75" customHeight="1">
      <c r="A624" s="45"/>
      <c r="B624" s="92"/>
      <c r="C624" s="92"/>
      <c r="D624" s="92"/>
      <c r="E624" s="92"/>
      <c r="F624" s="93"/>
      <c r="G624" s="92"/>
      <c r="H624" s="92"/>
      <c r="I624" s="93"/>
      <c r="J624" s="92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</row>
    <row r="625" ht="12.75" customHeight="1">
      <c r="A625" s="45"/>
      <c r="B625" s="92"/>
      <c r="C625" s="92"/>
      <c r="D625" s="92"/>
      <c r="E625" s="92"/>
      <c r="F625" s="93"/>
      <c r="G625" s="92"/>
      <c r="H625" s="92"/>
      <c r="I625" s="93"/>
      <c r="J625" s="92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</row>
    <row r="626" ht="12.75" customHeight="1">
      <c r="A626" s="45"/>
      <c r="B626" s="92"/>
      <c r="C626" s="92"/>
      <c r="D626" s="92"/>
      <c r="E626" s="92"/>
      <c r="F626" s="93"/>
      <c r="G626" s="92"/>
      <c r="H626" s="92"/>
      <c r="I626" s="93"/>
      <c r="J626" s="92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</row>
    <row r="627" ht="12.75" customHeight="1">
      <c r="A627" s="45"/>
      <c r="B627" s="92"/>
      <c r="C627" s="92"/>
      <c r="D627" s="92"/>
      <c r="E627" s="92"/>
      <c r="F627" s="93"/>
      <c r="G627" s="92"/>
      <c r="H627" s="92"/>
      <c r="I627" s="93"/>
      <c r="J627" s="92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</row>
    <row r="628" ht="12.75" customHeight="1">
      <c r="A628" s="45"/>
      <c r="B628" s="92"/>
      <c r="C628" s="92"/>
      <c r="D628" s="92"/>
      <c r="E628" s="92"/>
      <c r="F628" s="93"/>
      <c r="G628" s="92"/>
      <c r="H628" s="92"/>
      <c r="I628" s="93"/>
      <c r="J628" s="92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</row>
    <row r="629" ht="12.75" customHeight="1">
      <c r="A629" s="45"/>
      <c r="B629" s="92"/>
      <c r="C629" s="92"/>
      <c r="D629" s="92"/>
      <c r="E629" s="92"/>
      <c r="F629" s="93"/>
      <c r="G629" s="92"/>
      <c r="H629" s="92"/>
      <c r="I629" s="93"/>
      <c r="J629" s="92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</row>
    <row r="630" ht="12.75" customHeight="1">
      <c r="A630" s="45"/>
      <c r="B630" s="92"/>
      <c r="C630" s="92"/>
      <c r="D630" s="92"/>
      <c r="E630" s="92"/>
      <c r="F630" s="93"/>
      <c r="G630" s="92"/>
      <c r="H630" s="92"/>
      <c r="I630" s="93"/>
      <c r="J630" s="92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</row>
    <row r="631" ht="12.75" customHeight="1">
      <c r="A631" s="45"/>
      <c r="B631" s="92"/>
      <c r="C631" s="92"/>
      <c r="D631" s="92"/>
      <c r="E631" s="92"/>
      <c r="F631" s="93"/>
      <c r="G631" s="92"/>
      <c r="H631" s="92"/>
      <c r="I631" s="93"/>
      <c r="J631" s="92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</row>
    <row r="632" ht="12.75" customHeight="1">
      <c r="A632" s="45"/>
      <c r="B632" s="92"/>
      <c r="C632" s="92"/>
      <c r="D632" s="92"/>
      <c r="E632" s="92"/>
      <c r="F632" s="93"/>
      <c r="G632" s="92"/>
      <c r="H632" s="92"/>
      <c r="I632" s="93"/>
      <c r="J632" s="92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</row>
    <row r="633" ht="12.75" customHeight="1">
      <c r="A633" s="45"/>
      <c r="B633" s="92"/>
      <c r="C633" s="92"/>
      <c r="D633" s="92"/>
      <c r="E633" s="92"/>
      <c r="F633" s="93"/>
      <c r="G633" s="92"/>
      <c r="H633" s="92"/>
      <c r="I633" s="93"/>
      <c r="J633" s="92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</row>
    <row r="634" ht="12.75" customHeight="1">
      <c r="A634" s="45"/>
      <c r="B634" s="92"/>
      <c r="C634" s="92"/>
      <c r="D634" s="92"/>
      <c r="E634" s="92"/>
      <c r="F634" s="93"/>
      <c r="G634" s="92"/>
      <c r="H634" s="92"/>
      <c r="I634" s="93"/>
      <c r="J634" s="92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</row>
    <row r="635" ht="12.75" customHeight="1">
      <c r="A635" s="45"/>
      <c r="B635" s="92"/>
      <c r="C635" s="92"/>
      <c r="D635" s="92"/>
      <c r="E635" s="92"/>
      <c r="F635" s="93"/>
      <c r="G635" s="92"/>
      <c r="H635" s="92"/>
      <c r="I635" s="93"/>
      <c r="J635" s="92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</row>
    <row r="636" ht="12.75" customHeight="1">
      <c r="A636" s="45"/>
      <c r="B636" s="92"/>
      <c r="C636" s="92"/>
      <c r="D636" s="92"/>
      <c r="E636" s="92"/>
      <c r="F636" s="93"/>
      <c r="G636" s="92"/>
      <c r="H636" s="92"/>
      <c r="I636" s="93"/>
      <c r="J636" s="92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</row>
    <row r="637" ht="12.75" customHeight="1">
      <c r="A637" s="45"/>
      <c r="B637" s="92"/>
      <c r="C637" s="92"/>
      <c r="D637" s="92"/>
      <c r="E637" s="92"/>
      <c r="F637" s="93"/>
      <c r="G637" s="92"/>
      <c r="H637" s="92"/>
      <c r="I637" s="93"/>
      <c r="J637" s="92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</row>
    <row r="638" ht="12.75" customHeight="1">
      <c r="A638" s="45"/>
      <c r="B638" s="92"/>
      <c r="C638" s="92"/>
      <c r="D638" s="92"/>
      <c r="E638" s="92"/>
      <c r="F638" s="93"/>
      <c r="G638" s="92"/>
      <c r="H638" s="92"/>
      <c r="I638" s="93"/>
      <c r="J638" s="92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</row>
    <row r="639" ht="12.75" customHeight="1">
      <c r="A639" s="45"/>
      <c r="B639" s="92"/>
      <c r="C639" s="92"/>
      <c r="D639" s="92"/>
      <c r="E639" s="92"/>
      <c r="F639" s="93"/>
      <c r="G639" s="92"/>
      <c r="H639" s="92"/>
      <c r="I639" s="93"/>
      <c r="J639" s="92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</row>
    <row r="640" ht="12.75" customHeight="1">
      <c r="A640" s="45"/>
      <c r="B640" s="92"/>
      <c r="C640" s="92"/>
      <c r="D640" s="92"/>
      <c r="E640" s="92"/>
      <c r="F640" s="93"/>
      <c r="G640" s="92"/>
      <c r="H640" s="92"/>
      <c r="I640" s="93"/>
      <c r="J640" s="92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</row>
    <row r="641" ht="12.75" customHeight="1">
      <c r="A641" s="45"/>
      <c r="B641" s="92"/>
      <c r="C641" s="92"/>
      <c r="D641" s="92"/>
      <c r="E641" s="92"/>
      <c r="F641" s="93"/>
      <c r="G641" s="92"/>
      <c r="H641" s="92"/>
      <c r="I641" s="93"/>
      <c r="J641" s="92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</row>
    <row r="642" ht="12.75" customHeight="1">
      <c r="A642" s="45"/>
      <c r="B642" s="92"/>
      <c r="C642" s="92"/>
      <c r="D642" s="92"/>
      <c r="E642" s="92"/>
      <c r="F642" s="93"/>
      <c r="G642" s="92"/>
      <c r="H642" s="92"/>
      <c r="I642" s="93"/>
      <c r="J642" s="92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</row>
    <row r="643" ht="12.75" customHeight="1">
      <c r="A643" s="45"/>
      <c r="B643" s="92"/>
      <c r="C643" s="92"/>
      <c r="D643" s="92"/>
      <c r="E643" s="92"/>
      <c r="F643" s="93"/>
      <c r="G643" s="92"/>
      <c r="H643" s="92"/>
      <c r="I643" s="93"/>
      <c r="J643" s="92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</row>
    <row r="644" ht="12.75" customHeight="1">
      <c r="A644" s="45"/>
      <c r="B644" s="92"/>
      <c r="C644" s="92"/>
      <c r="D644" s="92"/>
      <c r="E644" s="92"/>
      <c r="F644" s="93"/>
      <c r="G644" s="92"/>
      <c r="H644" s="92"/>
      <c r="I644" s="93"/>
      <c r="J644" s="92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</row>
    <row r="645" ht="12.75" customHeight="1">
      <c r="A645" s="45"/>
      <c r="B645" s="92"/>
      <c r="C645" s="92"/>
      <c r="D645" s="92"/>
      <c r="E645" s="92"/>
      <c r="F645" s="93"/>
      <c r="G645" s="92"/>
      <c r="H645" s="92"/>
      <c r="I645" s="93"/>
      <c r="J645" s="92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</row>
    <row r="646" ht="12.75" customHeight="1">
      <c r="A646" s="45"/>
      <c r="B646" s="92"/>
      <c r="C646" s="92"/>
      <c r="D646" s="92"/>
      <c r="E646" s="92"/>
      <c r="F646" s="93"/>
      <c r="G646" s="92"/>
      <c r="H646" s="92"/>
      <c r="I646" s="93"/>
      <c r="J646" s="92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</row>
    <row r="647" ht="12.75" customHeight="1">
      <c r="A647" s="45"/>
      <c r="B647" s="92"/>
      <c r="C647" s="92"/>
      <c r="D647" s="92"/>
      <c r="E647" s="92"/>
      <c r="F647" s="93"/>
      <c r="G647" s="92"/>
      <c r="H647" s="92"/>
      <c r="I647" s="93"/>
      <c r="J647" s="92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</row>
    <row r="648" ht="12.75" customHeight="1">
      <c r="A648" s="45"/>
      <c r="B648" s="92"/>
      <c r="C648" s="92"/>
      <c r="D648" s="92"/>
      <c r="E648" s="92"/>
      <c r="F648" s="93"/>
      <c r="G648" s="92"/>
      <c r="H648" s="92"/>
      <c r="I648" s="93"/>
      <c r="J648" s="92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</row>
    <row r="649" ht="12.75" customHeight="1">
      <c r="A649" s="45"/>
      <c r="B649" s="92"/>
      <c r="C649" s="92"/>
      <c r="D649" s="92"/>
      <c r="E649" s="92"/>
      <c r="F649" s="93"/>
      <c r="G649" s="92"/>
      <c r="H649" s="92"/>
      <c r="I649" s="93"/>
      <c r="J649" s="92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</row>
    <row r="650" ht="12.75" customHeight="1">
      <c r="A650" s="45"/>
      <c r="B650" s="92"/>
      <c r="C650" s="92"/>
      <c r="D650" s="92"/>
      <c r="E650" s="92"/>
      <c r="F650" s="93"/>
      <c r="G650" s="92"/>
      <c r="H650" s="92"/>
      <c r="I650" s="93"/>
      <c r="J650" s="92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</row>
    <row r="651" ht="12.75" customHeight="1">
      <c r="A651" s="45"/>
      <c r="B651" s="92"/>
      <c r="C651" s="92"/>
      <c r="D651" s="92"/>
      <c r="E651" s="92"/>
      <c r="F651" s="93"/>
      <c r="G651" s="92"/>
      <c r="H651" s="92"/>
      <c r="I651" s="93"/>
      <c r="J651" s="92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</row>
    <row r="652" ht="12.75" customHeight="1">
      <c r="A652" s="45"/>
      <c r="B652" s="92"/>
      <c r="C652" s="92"/>
      <c r="D652" s="92"/>
      <c r="E652" s="92"/>
      <c r="F652" s="93"/>
      <c r="G652" s="92"/>
      <c r="H652" s="92"/>
      <c r="I652" s="93"/>
      <c r="J652" s="92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</row>
    <row r="653" ht="12.75" customHeight="1">
      <c r="A653" s="45"/>
      <c r="B653" s="92"/>
      <c r="C653" s="92"/>
      <c r="D653" s="92"/>
      <c r="E653" s="92"/>
      <c r="F653" s="93"/>
      <c r="G653" s="92"/>
      <c r="H653" s="92"/>
      <c r="I653" s="93"/>
      <c r="J653" s="92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</row>
    <row r="654" ht="12.75" customHeight="1">
      <c r="A654" s="45"/>
      <c r="B654" s="92"/>
      <c r="C654" s="92"/>
      <c r="D654" s="92"/>
      <c r="E654" s="92"/>
      <c r="F654" s="93"/>
      <c r="G654" s="92"/>
      <c r="H654" s="92"/>
      <c r="I654" s="93"/>
      <c r="J654" s="92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</row>
    <row r="655" ht="12.75" customHeight="1">
      <c r="A655" s="45"/>
      <c r="B655" s="92"/>
      <c r="C655" s="92"/>
      <c r="D655" s="92"/>
      <c r="E655" s="92"/>
      <c r="F655" s="93"/>
      <c r="G655" s="92"/>
      <c r="H655" s="92"/>
      <c r="I655" s="93"/>
      <c r="J655" s="92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</row>
    <row r="656" ht="12.75" customHeight="1">
      <c r="A656" s="45"/>
      <c r="B656" s="92"/>
      <c r="C656" s="92"/>
      <c r="D656" s="92"/>
      <c r="E656" s="92"/>
      <c r="F656" s="93"/>
      <c r="G656" s="92"/>
      <c r="H656" s="92"/>
      <c r="I656" s="93"/>
      <c r="J656" s="92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</row>
    <row r="657" ht="12.75" customHeight="1">
      <c r="A657" s="45"/>
      <c r="B657" s="92"/>
      <c r="C657" s="92"/>
      <c r="D657" s="92"/>
      <c r="E657" s="92"/>
      <c r="F657" s="93"/>
      <c r="G657" s="92"/>
      <c r="H657" s="92"/>
      <c r="I657" s="93"/>
      <c r="J657" s="92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</row>
    <row r="658" ht="12.75" customHeight="1">
      <c r="A658" s="45"/>
      <c r="B658" s="92"/>
      <c r="C658" s="92"/>
      <c r="D658" s="92"/>
      <c r="E658" s="92"/>
      <c r="F658" s="93"/>
      <c r="G658" s="92"/>
      <c r="H658" s="92"/>
      <c r="I658" s="93"/>
      <c r="J658" s="92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</row>
    <row r="659" ht="12.75" customHeight="1">
      <c r="A659" s="45"/>
      <c r="B659" s="92"/>
      <c r="C659" s="92"/>
      <c r="D659" s="92"/>
      <c r="E659" s="92"/>
      <c r="F659" s="93"/>
      <c r="G659" s="92"/>
      <c r="H659" s="92"/>
      <c r="I659" s="93"/>
      <c r="J659" s="92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</row>
    <row r="660" ht="12.75" customHeight="1">
      <c r="A660" s="45"/>
      <c r="B660" s="92"/>
      <c r="C660" s="92"/>
      <c r="D660" s="92"/>
      <c r="E660" s="92"/>
      <c r="F660" s="93"/>
      <c r="G660" s="92"/>
      <c r="H660" s="92"/>
      <c r="I660" s="93"/>
      <c r="J660" s="92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</row>
    <row r="661" ht="12.75" customHeight="1">
      <c r="A661" s="45"/>
      <c r="B661" s="92"/>
      <c r="C661" s="92"/>
      <c r="D661" s="92"/>
      <c r="E661" s="92"/>
      <c r="F661" s="93"/>
      <c r="G661" s="92"/>
      <c r="H661" s="92"/>
      <c r="I661" s="93"/>
      <c r="J661" s="92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</row>
    <row r="662" ht="12.75" customHeight="1">
      <c r="A662" s="45"/>
      <c r="B662" s="92"/>
      <c r="C662" s="92"/>
      <c r="D662" s="92"/>
      <c r="E662" s="92"/>
      <c r="F662" s="93"/>
      <c r="G662" s="92"/>
      <c r="H662" s="92"/>
      <c r="I662" s="93"/>
      <c r="J662" s="92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</row>
    <row r="663" ht="12.75" customHeight="1">
      <c r="A663" s="45"/>
      <c r="B663" s="92"/>
      <c r="C663" s="92"/>
      <c r="D663" s="92"/>
      <c r="E663" s="92"/>
      <c r="F663" s="93"/>
      <c r="G663" s="92"/>
      <c r="H663" s="92"/>
      <c r="I663" s="93"/>
      <c r="J663" s="92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</row>
    <row r="664" ht="12.75" customHeight="1">
      <c r="A664" s="45"/>
      <c r="B664" s="92"/>
      <c r="C664" s="92"/>
      <c r="D664" s="92"/>
      <c r="E664" s="92"/>
      <c r="F664" s="93"/>
      <c r="G664" s="92"/>
      <c r="H664" s="92"/>
      <c r="I664" s="93"/>
      <c r="J664" s="92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</row>
    <row r="665" ht="12.75" customHeight="1">
      <c r="A665" s="45"/>
      <c r="B665" s="92"/>
      <c r="C665" s="92"/>
      <c r="D665" s="92"/>
      <c r="E665" s="92"/>
      <c r="F665" s="93"/>
      <c r="G665" s="92"/>
      <c r="H665" s="92"/>
      <c r="I665" s="93"/>
      <c r="J665" s="92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</row>
    <row r="666" ht="12.75" customHeight="1">
      <c r="A666" s="45"/>
      <c r="B666" s="92"/>
      <c r="C666" s="92"/>
      <c r="D666" s="92"/>
      <c r="E666" s="92"/>
      <c r="F666" s="93"/>
      <c r="G666" s="92"/>
      <c r="H666" s="92"/>
      <c r="I666" s="93"/>
      <c r="J666" s="92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</row>
    <row r="667" ht="12.75" customHeight="1">
      <c r="A667" s="45"/>
      <c r="B667" s="92"/>
      <c r="C667" s="92"/>
      <c r="D667" s="92"/>
      <c r="E667" s="92"/>
      <c r="F667" s="93"/>
      <c r="G667" s="92"/>
      <c r="H667" s="92"/>
      <c r="I667" s="93"/>
      <c r="J667" s="92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</row>
    <row r="668" ht="12.75" customHeight="1">
      <c r="A668" s="45"/>
      <c r="B668" s="92"/>
      <c r="C668" s="92"/>
      <c r="D668" s="92"/>
      <c r="E668" s="92"/>
      <c r="F668" s="93"/>
      <c r="G668" s="92"/>
      <c r="H668" s="92"/>
      <c r="I668" s="93"/>
      <c r="J668" s="92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</row>
    <row r="669" ht="12.75" customHeight="1">
      <c r="A669" s="45"/>
      <c r="B669" s="92"/>
      <c r="C669" s="92"/>
      <c r="D669" s="92"/>
      <c r="E669" s="92"/>
      <c r="F669" s="93"/>
      <c r="G669" s="92"/>
      <c r="H669" s="92"/>
      <c r="I669" s="93"/>
      <c r="J669" s="92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</row>
    <row r="670" ht="12.75" customHeight="1">
      <c r="A670" s="45"/>
      <c r="B670" s="92"/>
      <c r="C670" s="92"/>
      <c r="D670" s="92"/>
      <c r="E670" s="92"/>
      <c r="F670" s="93"/>
      <c r="G670" s="92"/>
      <c r="H670" s="92"/>
      <c r="I670" s="93"/>
      <c r="J670" s="92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</row>
    <row r="671" ht="12.75" customHeight="1">
      <c r="A671" s="45"/>
      <c r="B671" s="92"/>
      <c r="C671" s="92"/>
      <c r="D671" s="92"/>
      <c r="E671" s="92"/>
      <c r="F671" s="93"/>
      <c r="G671" s="92"/>
      <c r="H671" s="92"/>
      <c r="I671" s="93"/>
      <c r="J671" s="92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</row>
    <row r="672" ht="12.75" customHeight="1">
      <c r="A672" s="45"/>
      <c r="B672" s="92"/>
      <c r="C672" s="92"/>
      <c r="D672" s="92"/>
      <c r="E672" s="92"/>
      <c r="F672" s="93"/>
      <c r="G672" s="92"/>
      <c r="H672" s="92"/>
      <c r="I672" s="93"/>
      <c r="J672" s="92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</row>
    <row r="673" ht="12.75" customHeight="1">
      <c r="A673" s="45"/>
      <c r="B673" s="92"/>
      <c r="C673" s="92"/>
      <c r="D673" s="92"/>
      <c r="E673" s="92"/>
      <c r="F673" s="93"/>
      <c r="G673" s="92"/>
      <c r="H673" s="92"/>
      <c r="I673" s="93"/>
      <c r="J673" s="92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</row>
    <row r="674" ht="12.75" customHeight="1">
      <c r="A674" s="45"/>
      <c r="B674" s="92"/>
      <c r="C674" s="92"/>
      <c r="D674" s="92"/>
      <c r="E674" s="92"/>
      <c r="F674" s="93"/>
      <c r="G674" s="92"/>
      <c r="H674" s="92"/>
      <c r="I674" s="93"/>
      <c r="J674" s="92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</row>
    <row r="675" ht="12.75" customHeight="1">
      <c r="A675" s="45"/>
      <c r="B675" s="92"/>
      <c r="C675" s="92"/>
      <c r="D675" s="92"/>
      <c r="E675" s="92"/>
      <c r="F675" s="93"/>
      <c r="G675" s="92"/>
      <c r="H675" s="92"/>
      <c r="I675" s="93"/>
      <c r="J675" s="92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</row>
    <row r="676" ht="12.75" customHeight="1">
      <c r="A676" s="45"/>
      <c r="B676" s="92"/>
      <c r="C676" s="92"/>
      <c r="D676" s="92"/>
      <c r="E676" s="92"/>
      <c r="F676" s="93"/>
      <c r="G676" s="92"/>
      <c r="H676" s="92"/>
      <c r="I676" s="93"/>
      <c r="J676" s="92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</row>
    <row r="677" ht="12.75" customHeight="1">
      <c r="A677" s="45"/>
      <c r="B677" s="92"/>
      <c r="C677" s="92"/>
      <c r="D677" s="92"/>
      <c r="E677" s="92"/>
      <c r="F677" s="93"/>
      <c r="G677" s="92"/>
      <c r="H677" s="92"/>
      <c r="I677" s="93"/>
      <c r="J677" s="92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</row>
    <row r="678" ht="12.75" customHeight="1">
      <c r="A678" s="45"/>
      <c r="B678" s="92"/>
      <c r="C678" s="92"/>
      <c r="D678" s="92"/>
      <c r="E678" s="92"/>
      <c r="F678" s="93"/>
      <c r="G678" s="92"/>
      <c r="H678" s="92"/>
      <c r="I678" s="93"/>
      <c r="J678" s="92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</row>
    <row r="679" ht="12.75" customHeight="1">
      <c r="A679" s="45"/>
      <c r="B679" s="92"/>
      <c r="C679" s="92"/>
      <c r="D679" s="92"/>
      <c r="E679" s="92"/>
      <c r="F679" s="93"/>
      <c r="G679" s="92"/>
      <c r="H679" s="92"/>
      <c r="I679" s="93"/>
      <c r="J679" s="92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</row>
    <row r="680" ht="12.75" customHeight="1">
      <c r="A680" s="45"/>
      <c r="B680" s="92"/>
      <c r="C680" s="92"/>
      <c r="D680" s="92"/>
      <c r="E680" s="92"/>
      <c r="F680" s="93"/>
      <c r="G680" s="92"/>
      <c r="H680" s="92"/>
      <c r="I680" s="93"/>
      <c r="J680" s="92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</row>
    <row r="681" ht="12.75" customHeight="1">
      <c r="A681" s="45"/>
      <c r="B681" s="92"/>
      <c r="C681" s="92"/>
      <c r="D681" s="92"/>
      <c r="E681" s="92"/>
      <c r="F681" s="93"/>
      <c r="G681" s="92"/>
      <c r="H681" s="92"/>
      <c r="I681" s="93"/>
      <c r="J681" s="92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</row>
    <row r="682" ht="12.75" customHeight="1">
      <c r="A682" s="45"/>
      <c r="B682" s="92"/>
      <c r="C682" s="92"/>
      <c r="D682" s="92"/>
      <c r="E682" s="92"/>
      <c r="F682" s="93"/>
      <c r="G682" s="92"/>
      <c r="H682" s="92"/>
      <c r="I682" s="93"/>
      <c r="J682" s="92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</row>
    <row r="683" ht="12.75" customHeight="1">
      <c r="A683" s="45"/>
      <c r="B683" s="92"/>
      <c r="C683" s="92"/>
      <c r="D683" s="92"/>
      <c r="E683" s="92"/>
      <c r="F683" s="93"/>
      <c r="G683" s="92"/>
      <c r="H683" s="92"/>
      <c r="I683" s="93"/>
      <c r="J683" s="92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</row>
    <row r="684" ht="12.75" customHeight="1">
      <c r="A684" s="45"/>
      <c r="B684" s="92"/>
      <c r="C684" s="92"/>
      <c r="D684" s="92"/>
      <c r="E684" s="92"/>
      <c r="F684" s="93"/>
      <c r="G684" s="92"/>
      <c r="H684" s="92"/>
      <c r="I684" s="93"/>
      <c r="J684" s="92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</row>
    <row r="685" ht="12.75" customHeight="1">
      <c r="A685" s="45"/>
      <c r="B685" s="92"/>
      <c r="C685" s="92"/>
      <c r="D685" s="92"/>
      <c r="E685" s="92"/>
      <c r="F685" s="93"/>
      <c r="G685" s="92"/>
      <c r="H685" s="92"/>
      <c r="I685" s="93"/>
      <c r="J685" s="92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</row>
    <row r="686" ht="12.75" customHeight="1">
      <c r="A686" s="45"/>
      <c r="B686" s="92"/>
      <c r="C686" s="92"/>
      <c r="D686" s="92"/>
      <c r="E686" s="92"/>
      <c r="F686" s="93"/>
      <c r="G686" s="92"/>
      <c r="H686" s="92"/>
      <c r="I686" s="93"/>
      <c r="J686" s="92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</row>
    <row r="687" ht="12.75" customHeight="1">
      <c r="A687" s="45"/>
      <c r="B687" s="92"/>
      <c r="C687" s="92"/>
      <c r="D687" s="92"/>
      <c r="E687" s="92"/>
      <c r="F687" s="93"/>
      <c r="G687" s="92"/>
      <c r="H687" s="92"/>
      <c r="I687" s="93"/>
      <c r="J687" s="92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</row>
    <row r="688" ht="12.75" customHeight="1">
      <c r="A688" s="45"/>
      <c r="B688" s="92"/>
      <c r="C688" s="92"/>
      <c r="D688" s="92"/>
      <c r="E688" s="92"/>
      <c r="F688" s="93"/>
      <c r="G688" s="92"/>
      <c r="H688" s="92"/>
      <c r="I688" s="93"/>
      <c r="J688" s="92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</row>
    <row r="689" ht="12.75" customHeight="1">
      <c r="A689" s="45"/>
      <c r="B689" s="92"/>
      <c r="C689" s="92"/>
      <c r="D689" s="92"/>
      <c r="E689" s="92"/>
      <c r="F689" s="93"/>
      <c r="G689" s="92"/>
      <c r="H689" s="92"/>
      <c r="I689" s="93"/>
      <c r="J689" s="92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</row>
    <row r="690" ht="12.75" customHeight="1">
      <c r="A690" s="45"/>
      <c r="B690" s="92"/>
      <c r="C690" s="92"/>
      <c r="D690" s="92"/>
      <c r="E690" s="92"/>
      <c r="F690" s="93"/>
      <c r="G690" s="92"/>
      <c r="H690" s="92"/>
      <c r="I690" s="93"/>
      <c r="J690" s="92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</row>
    <row r="691" ht="12.75" customHeight="1">
      <c r="A691" s="45"/>
      <c r="B691" s="92"/>
      <c r="C691" s="92"/>
      <c r="D691" s="92"/>
      <c r="E691" s="92"/>
      <c r="F691" s="93"/>
      <c r="G691" s="92"/>
      <c r="H691" s="92"/>
      <c r="I691" s="93"/>
      <c r="J691" s="92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</row>
    <row r="692" ht="12.75" customHeight="1">
      <c r="A692" s="45"/>
      <c r="B692" s="92"/>
      <c r="C692" s="92"/>
      <c r="D692" s="92"/>
      <c r="E692" s="92"/>
      <c r="F692" s="93"/>
      <c r="G692" s="92"/>
      <c r="H692" s="92"/>
      <c r="I692" s="93"/>
      <c r="J692" s="92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</row>
    <row r="693" ht="12.75" customHeight="1">
      <c r="A693" s="45"/>
      <c r="B693" s="92"/>
      <c r="C693" s="92"/>
      <c r="D693" s="92"/>
      <c r="E693" s="92"/>
      <c r="F693" s="93"/>
      <c r="G693" s="92"/>
      <c r="H693" s="92"/>
      <c r="I693" s="93"/>
      <c r="J693" s="92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</row>
    <row r="694" ht="12.75" customHeight="1">
      <c r="A694" s="45"/>
      <c r="B694" s="92"/>
      <c r="C694" s="92"/>
      <c r="D694" s="92"/>
      <c r="E694" s="92"/>
      <c r="F694" s="93"/>
      <c r="G694" s="92"/>
      <c r="H694" s="92"/>
      <c r="I694" s="93"/>
      <c r="J694" s="92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</row>
    <row r="695" ht="12.75" customHeight="1">
      <c r="A695" s="45"/>
      <c r="B695" s="92"/>
      <c r="C695" s="92"/>
      <c r="D695" s="92"/>
      <c r="E695" s="92"/>
      <c r="F695" s="93"/>
      <c r="G695" s="92"/>
      <c r="H695" s="92"/>
      <c r="I695" s="93"/>
      <c r="J695" s="92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</row>
    <row r="696" ht="12.75" customHeight="1">
      <c r="A696" s="45"/>
      <c r="B696" s="92"/>
      <c r="C696" s="92"/>
      <c r="D696" s="92"/>
      <c r="E696" s="92"/>
      <c r="F696" s="93"/>
      <c r="G696" s="92"/>
      <c r="H696" s="92"/>
      <c r="I696" s="93"/>
      <c r="J696" s="92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</row>
    <row r="697" ht="12.75" customHeight="1">
      <c r="A697" s="45"/>
      <c r="B697" s="92"/>
      <c r="C697" s="92"/>
      <c r="D697" s="92"/>
      <c r="E697" s="92"/>
      <c r="F697" s="93"/>
      <c r="G697" s="92"/>
      <c r="H697" s="92"/>
      <c r="I697" s="93"/>
      <c r="J697" s="92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</row>
    <row r="698" ht="12.75" customHeight="1">
      <c r="A698" s="45"/>
      <c r="B698" s="92"/>
      <c r="C698" s="92"/>
      <c r="D698" s="92"/>
      <c r="E698" s="92"/>
      <c r="F698" s="93"/>
      <c r="G698" s="92"/>
      <c r="H698" s="92"/>
      <c r="I698" s="93"/>
      <c r="J698" s="92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</row>
    <row r="699" ht="12.75" customHeight="1">
      <c r="A699" s="45"/>
      <c r="B699" s="92"/>
      <c r="C699" s="92"/>
      <c r="D699" s="92"/>
      <c r="E699" s="92"/>
      <c r="F699" s="93"/>
      <c r="G699" s="92"/>
      <c r="H699" s="92"/>
      <c r="I699" s="93"/>
      <c r="J699" s="92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</row>
    <row r="700" ht="12.75" customHeight="1">
      <c r="A700" s="45"/>
      <c r="B700" s="92"/>
      <c r="C700" s="92"/>
      <c r="D700" s="92"/>
      <c r="E700" s="92"/>
      <c r="F700" s="93"/>
      <c r="G700" s="92"/>
      <c r="H700" s="92"/>
      <c r="I700" s="93"/>
      <c r="J700" s="92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</row>
    <row r="701" ht="12.75" customHeight="1">
      <c r="A701" s="45"/>
      <c r="B701" s="92"/>
      <c r="C701" s="92"/>
      <c r="D701" s="92"/>
      <c r="E701" s="92"/>
      <c r="F701" s="93"/>
      <c r="G701" s="92"/>
      <c r="H701" s="92"/>
      <c r="I701" s="93"/>
      <c r="J701" s="92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</row>
    <row r="702" ht="12.75" customHeight="1">
      <c r="A702" s="45"/>
      <c r="B702" s="92"/>
      <c r="C702" s="92"/>
      <c r="D702" s="92"/>
      <c r="E702" s="92"/>
      <c r="F702" s="93"/>
      <c r="G702" s="92"/>
      <c r="H702" s="92"/>
      <c r="I702" s="93"/>
      <c r="J702" s="92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</row>
    <row r="703" ht="12.75" customHeight="1">
      <c r="A703" s="45"/>
      <c r="B703" s="92"/>
      <c r="C703" s="92"/>
      <c r="D703" s="92"/>
      <c r="E703" s="92"/>
      <c r="F703" s="93"/>
      <c r="G703" s="92"/>
      <c r="H703" s="92"/>
      <c r="I703" s="93"/>
      <c r="J703" s="92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</row>
    <row r="704" ht="12.75" customHeight="1">
      <c r="A704" s="45"/>
      <c r="B704" s="92"/>
      <c r="C704" s="92"/>
      <c r="D704" s="92"/>
      <c r="E704" s="92"/>
      <c r="F704" s="93"/>
      <c r="G704" s="92"/>
      <c r="H704" s="92"/>
      <c r="I704" s="93"/>
      <c r="J704" s="92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</row>
    <row r="705" ht="12.75" customHeight="1">
      <c r="A705" s="45"/>
      <c r="B705" s="92"/>
      <c r="C705" s="92"/>
      <c r="D705" s="92"/>
      <c r="E705" s="92"/>
      <c r="F705" s="93"/>
      <c r="G705" s="92"/>
      <c r="H705" s="92"/>
      <c r="I705" s="93"/>
      <c r="J705" s="92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</row>
    <row r="706" ht="12.75" customHeight="1">
      <c r="A706" s="45"/>
      <c r="B706" s="92"/>
      <c r="C706" s="92"/>
      <c r="D706" s="92"/>
      <c r="E706" s="92"/>
      <c r="F706" s="93"/>
      <c r="G706" s="92"/>
      <c r="H706" s="92"/>
      <c r="I706" s="93"/>
      <c r="J706" s="92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</row>
    <row r="707" ht="12.75" customHeight="1">
      <c r="A707" s="45"/>
      <c r="B707" s="92"/>
      <c r="C707" s="92"/>
      <c r="D707" s="92"/>
      <c r="E707" s="92"/>
      <c r="F707" s="93"/>
      <c r="G707" s="92"/>
      <c r="H707" s="92"/>
      <c r="I707" s="93"/>
      <c r="J707" s="92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</row>
    <row r="708" ht="12.75" customHeight="1">
      <c r="A708" s="45"/>
      <c r="B708" s="92"/>
      <c r="C708" s="92"/>
      <c r="D708" s="92"/>
      <c r="E708" s="92"/>
      <c r="F708" s="93"/>
      <c r="G708" s="92"/>
      <c r="H708" s="92"/>
      <c r="I708" s="93"/>
      <c r="J708" s="92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</row>
    <row r="709" ht="12.75" customHeight="1">
      <c r="A709" s="45"/>
      <c r="B709" s="92"/>
      <c r="C709" s="92"/>
      <c r="D709" s="92"/>
      <c r="E709" s="92"/>
      <c r="F709" s="93"/>
      <c r="G709" s="92"/>
      <c r="H709" s="92"/>
      <c r="I709" s="93"/>
      <c r="J709" s="92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</row>
    <row r="710" ht="12.75" customHeight="1">
      <c r="A710" s="45"/>
      <c r="B710" s="92"/>
      <c r="C710" s="92"/>
      <c r="D710" s="92"/>
      <c r="E710" s="92"/>
      <c r="F710" s="93"/>
      <c r="G710" s="92"/>
      <c r="H710" s="92"/>
      <c r="I710" s="93"/>
      <c r="J710" s="92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</row>
    <row r="711" ht="12.75" customHeight="1">
      <c r="A711" s="45"/>
      <c r="B711" s="92"/>
      <c r="C711" s="92"/>
      <c r="D711" s="92"/>
      <c r="E711" s="92"/>
      <c r="F711" s="93"/>
      <c r="G711" s="92"/>
      <c r="H711" s="92"/>
      <c r="I711" s="93"/>
      <c r="J711" s="92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</row>
    <row r="712" ht="12.75" customHeight="1">
      <c r="A712" s="45"/>
      <c r="B712" s="92"/>
      <c r="C712" s="92"/>
      <c r="D712" s="92"/>
      <c r="E712" s="92"/>
      <c r="F712" s="93"/>
      <c r="G712" s="92"/>
      <c r="H712" s="92"/>
      <c r="I712" s="93"/>
      <c r="J712" s="92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</row>
    <row r="713" ht="12.75" customHeight="1">
      <c r="A713" s="45"/>
      <c r="B713" s="92"/>
      <c r="C713" s="92"/>
      <c r="D713" s="92"/>
      <c r="E713" s="92"/>
      <c r="F713" s="93"/>
      <c r="G713" s="92"/>
      <c r="H713" s="92"/>
      <c r="I713" s="93"/>
      <c r="J713" s="92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</row>
    <row r="714" ht="12.75" customHeight="1">
      <c r="A714" s="45"/>
      <c r="B714" s="92"/>
      <c r="C714" s="92"/>
      <c r="D714" s="92"/>
      <c r="E714" s="92"/>
      <c r="F714" s="93"/>
      <c r="G714" s="92"/>
      <c r="H714" s="92"/>
      <c r="I714" s="93"/>
      <c r="J714" s="92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</row>
    <row r="715" ht="12.75" customHeight="1">
      <c r="A715" s="45"/>
      <c r="B715" s="92"/>
      <c r="C715" s="92"/>
      <c r="D715" s="92"/>
      <c r="E715" s="92"/>
      <c r="F715" s="93"/>
      <c r="G715" s="92"/>
      <c r="H715" s="92"/>
      <c r="I715" s="93"/>
      <c r="J715" s="92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</row>
    <row r="716" ht="12.75" customHeight="1">
      <c r="A716" s="45"/>
      <c r="B716" s="92"/>
      <c r="C716" s="92"/>
      <c r="D716" s="92"/>
      <c r="E716" s="92"/>
      <c r="F716" s="93"/>
      <c r="G716" s="92"/>
      <c r="H716" s="92"/>
      <c r="I716" s="93"/>
      <c r="J716" s="92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</row>
    <row r="717" ht="12.75" customHeight="1">
      <c r="A717" s="45"/>
      <c r="B717" s="92"/>
      <c r="C717" s="92"/>
      <c r="D717" s="92"/>
      <c r="E717" s="92"/>
      <c r="F717" s="93"/>
      <c r="G717" s="92"/>
      <c r="H717" s="92"/>
      <c r="I717" s="93"/>
      <c r="J717" s="92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</row>
    <row r="718" ht="12.75" customHeight="1">
      <c r="A718" s="45"/>
      <c r="B718" s="92"/>
      <c r="C718" s="92"/>
      <c r="D718" s="92"/>
      <c r="E718" s="92"/>
      <c r="F718" s="93"/>
      <c r="G718" s="92"/>
      <c r="H718" s="92"/>
      <c r="I718" s="93"/>
      <c r="J718" s="92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</row>
    <row r="719" ht="12.75" customHeight="1">
      <c r="A719" s="45"/>
      <c r="B719" s="92"/>
      <c r="C719" s="92"/>
      <c r="D719" s="92"/>
      <c r="E719" s="92"/>
      <c r="F719" s="93"/>
      <c r="G719" s="92"/>
      <c r="H719" s="92"/>
      <c r="I719" s="93"/>
      <c r="J719" s="92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</row>
    <row r="720" ht="12.75" customHeight="1">
      <c r="A720" s="45"/>
      <c r="B720" s="92"/>
      <c r="C720" s="92"/>
      <c r="D720" s="92"/>
      <c r="E720" s="92"/>
      <c r="F720" s="93"/>
      <c r="G720" s="92"/>
      <c r="H720" s="92"/>
      <c r="I720" s="93"/>
      <c r="J720" s="92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</row>
    <row r="721" ht="12.75" customHeight="1">
      <c r="A721" s="45"/>
      <c r="B721" s="92"/>
      <c r="C721" s="92"/>
      <c r="D721" s="92"/>
      <c r="E721" s="92"/>
      <c r="F721" s="93"/>
      <c r="G721" s="92"/>
      <c r="H721" s="92"/>
      <c r="I721" s="93"/>
      <c r="J721" s="92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</row>
    <row r="722" ht="12.75" customHeight="1">
      <c r="A722" s="45"/>
      <c r="B722" s="92"/>
      <c r="C722" s="92"/>
      <c r="D722" s="92"/>
      <c r="E722" s="92"/>
      <c r="F722" s="93"/>
      <c r="G722" s="92"/>
      <c r="H722" s="92"/>
      <c r="I722" s="93"/>
      <c r="J722" s="92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</row>
    <row r="723" ht="12.75" customHeight="1">
      <c r="A723" s="45"/>
      <c r="B723" s="92"/>
      <c r="C723" s="92"/>
      <c r="D723" s="92"/>
      <c r="E723" s="92"/>
      <c r="F723" s="93"/>
      <c r="G723" s="92"/>
      <c r="H723" s="92"/>
      <c r="I723" s="93"/>
      <c r="J723" s="92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</row>
    <row r="724" ht="12.75" customHeight="1">
      <c r="A724" s="45"/>
      <c r="B724" s="92"/>
      <c r="C724" s="92"/>
      <c r="D724" s="92"/>
      <c r="E724" s="92"/>
      <c r="F724" s="93"/>
      <c r="G724" s="92"/>
      <c r="H724" s="92"/>
      <c r="I724" s="93"/>
      <c r="J724" s="92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</row>
    <row r="725" ht="12.75" customHeight="1">
      <c r="A725" s="45"/>
      <c r="B725" s="92"/>
      <c r="C725" s="92"/>
      <c r="D725" s="92"/>
      <c r="E725" s="92"/>
      <c r="F725" s="93"/>
      <c r="G725" s="92"/>
      <c r="H725" s="92"/>
      <c r="I725" s="93"/>
      <c r="J725" s="92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</row>
    <row r="726" ht="12.75" customHeight="1">
      <c r="A726" s="45"/>
      <c r="B726" s="92"/>
      <c r="C726" s="92"/>
      <c r="D726" s="92"/>
      <c r="E726" s="92"/>
      <c r="F726" s="93"/>
      <c r="G726" s="92"/>
      <c r="H726" s="92"/>
      <c r="I726" s="93"/>
      <c r="J726" s="92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</row>
    <row r="727" ht="12.75" customHeight="1">
      <c r="A727" s="45"/>
      <c r="B727" s="92"/>
      <c r="C727" s="92"/>
      <c r="D727" s="92"/>
      <c r="E727" s="92"/>
      <c r="F727" s="93"/>
      <c r="G727" s="92"/>
      <c r="H727" s="92"/>
      <c r="I727" s="93"/>
      <c r="J727" s="92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</row>
    <row r="728" ht="12.75" customHeight="1">
      <c r="A728" s="45"/>
      <c r="B728" s="92"/>
      <c r="C728" s="92"/>
      <c r="D728" s="92"/>
      <c r="E728" s="92"/>
      <c r="F728" s="93"/>
      <c r="G728" s="92"/>
      <c r="H728" s="92"/>
      <c r="I728" s="93"/>
      <c r="J728" s="92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</row>
    <row r="729" ht="12.75" customHeight="1">
      <c r="A729" s="45"/>
      <c r="B729" s="92"/>
      <c r="C729" s="92"/>
      <c r="D729" s="92"/>
      <c r="E729" s="92"/>
      <c r="F729" s="93"/>
      <c r="G729" s="92"/>
      <c r="H729" s="92"/>
      <c r="I729" s="93"/>
      <c r="J729" s="92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</row>
    <row r="730" ht="12.75" customHeight="1">
      <c r="A730" s="45"/>
      <c r="B730" s="92"/>
      <c r="C730" s="92"/>
      <c r="D730" s="92"/>
      <c r="E730" s="92"/>
      <c r="F730" s="93"/>
      <c r="G730" s="92"/>
      <c r="H730" s="92"/>
      <c r="I730" s="93"/>
      <c r="J730" s="92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</row>
    <row r="731" ht="12.75" customHeight="1">
      <c r="A731" s="45"/>
      <c r="B731" s="92"/>
      <c r="C731" s="92"/>
      <c r="D731" s="92"/>
      <c r="E731" s="92"/>
      <c r="F731" s="93"/>
      <c r="G731" s="92"/>
      <c r="H731" s="92"/>
      <c r="I731" s="93"/>
      <c r="J731" s="92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</row>
    <row r="732" ht="12.75" customHeight="1">
      <c r="A732" s="45"/>
      <c r="B732" s="92"/>
      <c r="C732" s="92"/>
      <c r="D732" s="92"/>
      <c r="E732" s="92"/>
      <c r="F732" s="93"/>
      <c r="G732" s="92"/>
      <c r="H732" s="92"/>
      <c r="I732" s="93"/>
      <c r="J732" s="92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</row>
    <row r="733" ht="12.75" customHeight="1">
      <c r="A733" s="45"/>
      <c r="B733" s="92"/>
      <c r="C733" s="92"/>
      <c r="D733" s="92"/>
      <c r="E733" s="92"/>
      <c r="F733" s="93"/>
      <c r="G733" s="92"/>
      <c r="H733" s="92"/>
      <c r="I733" s="93"/>
      <c r="J733" s="92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</row>
    <row r="734" ht="12.75" customHeight="1">
      <c r="A734" s="45"/>
      <c r="B734" s="92"/>
      <c r="C734" s="92"/>
      <c r="D734" s="92"/>
      <c r="E734" s="92"/>
      <c r="F734" s="93"/>
      <c r="G734" s="92"/>
      <c r="H734" s="92"/>
      <c r="I734" s="93"/>
      <c r="J734" s="92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</row>
    <row r="735" ht="12.75" customHeight="1">
      <c r="A735" s="45"/>
      <c r="B735" s="92"/>
      <c r="C735" s="92"/>
      <c r="D735" s="92"/>
      <c r="E735" s="92"/>
      <c r="F735" s="93"/>
      <c r="G735" s="92"/>
      <c r="H735" s="92"/>
      <c r="I735" s="93"/>
      <c r="J735" s="92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</row>
    <row r="736" ht="12.75" customHeight="1">
      <c r="A736" s="45"/>
      <c r="B736" s="92"/>
      <c r="C736" s="92"/>
      <c r="D736" s="92"/>
      <c r="E736" s="92"/>
      <c r="F736" s="93"/>
      <c r="G736" s="92"/>
      <c r="H736" s="92"/>
      <c r="I736" s="93"/>
      <c r="J736" s="92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</row>
    <row r="737" ht="12.75" customHeight="1">
      <c r="A737" s="45"/>
      <c r="B737" s="92"/>
      <c r="C737" s="92"/>
      <c r="D737" s="92"/>
      <c r="E737" s="92"/>
      <c r="F737" s="93"/>
      <c r="G737" s="92"/>
      <c r="H737" s="92"/>
      <c r="I737" s="93"/>
      <c r="J737" s="92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</row>
    <row r="738" ht="12.75" customHeight="1">
      <c r="A738" s="45"/>
      <c r="B738" s="92"/>
      <c r="C738" s="92"/>
      <c r="D738" s="92"/>
      <c r="E738" s="92"/>
      <c r="F738" s="93"/>
      <c r="G738" s="92"/>
      <c r="H738" s="92"/>
      <c r="I738" s="93"/>
      <c r="J738" s="92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</row>
    <row r="739" ht="12.75" customHeight="1">
      <c r="A739" s="45"/>
      <c r="B739" s="92"/>
      <c r="C739" s="92"/>
      <c r="D739" s="92"/>
      <c r="E739" s="92"/>
      <c r="F739" s="93"/>
      <c r="G739" s="92"/>
      <c r="H739" s="92"/>
      <c r="I739" s="93"/>
      <c r="J739" s="92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</row>
    <row r="740" ht="12.75" customHeight="1">
      <c r="A740" s="45"/>
      <c r="B740" s="92"/>
      <c r="C740" s="92"/>
      <c r="D740" s="92"/>
      <c r="E740" s="92"/>
      <c r="F740" s="93"/>
      <c r="G740" s="92"/>
      <c r="H740" s="92"/>
      <c r="I740" s="93"/>
      <c r="J740" s="92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</row>
    <row r="741" ht="12.75" customHeight="1">
      <c r="A741" s="45"/>
      <c r="B741" s="92"/>
      <c r="C741" s="92"/>
      <c r="D741" s="92"/>
      <c r="E741" s="92"/>
      <c r="F741" s="93"/>
      <c r="G741" s="92"/>
      <c r="H741" s="92"/>
      <c r="I741" s="93"/>
      <c r="J741" s="92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</row>
    <row r="742" ht="12.75" customHeight="1">
      <c r="A742" s="45"/>
      <c r="B742" s="92"/>
      <c r="C742" s="92"/>
      <c r="D742" s="92"/>
      <c r="E742" s="92"/>
      <c r="F742" s="93"/>
      <c r="G742" s="92"/>
      <c r="H742" s="92"/>
      <c r="I742" s="93"/>
      <c r="J742" s="92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</row>
    <row r="743" ht="12.75" customHeight="1">
      <c r="A743" s="45"/>
      <c r="B743" s="92"/>
      <c r="C743" s="92"/>
      <c r="D743" s="92"/>
      <c r="E743" s="92"/>
      <c r="F743" s="93"/>
      <c r="G743" s="92"/>
      <c r="H743" s="92"/>
      <c r="I743" s="93"/>
      <c r="J743" s="92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</row>
    <row r="744" ht="12.75" customHeight="1">
      <c r="A744" s="45"/>
      <c r="B744" s="92"/>
      <c r="C744" s="92"/>
      <c r="D744" s="92"/>
      <c r="E744" s="92"/>
      <c r="F744" s="93"/>
      <c r="G744" s="92"/>
      <c r="H744" s="92"/>
      <c r="I744" s="93"/>
      <c r="J744" s="92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</row>
    <row r="745" ht="12.75" customHeight="1">
      <c r="A745" s="45"/>
      <c r="B745" s="92"/>
      <c r="C745" s="92"/>
      <c r="D745" s="92"/>
      <c r="E745" s="92"/>
      <c r="F745" s="93"/>
      <c r="G745" s="92"/>
      <c r="H745" s="92"/>
      <c r="I745" s="93"/>
      <c r="J745" s="92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</row>
    <row r="746" ht="12.75" customHeight="1">
      <c r="A746" s="45"/>
      <c r="B746" s="92"/>
      <c r="C746" s="92"/>
      <c r="D746" s="92"/>
      <c r="E746" s="92"/>
      <c r="F746" s="93"/>
      <c r="G746" s="92"/>
      <c r="H746" s="92"/>
      <c r="I746" s="93"/>
      <c r="J746" s="92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</row>
    <row r="747" ht="12.75" customHeight="1">
      <c r="A747" s="45"/>
      <c r="B747" s="92"/>
      <c r="C747" s="92"/>
      <c r="D747" s="92"/>
      <c r="E747" s="92"/>
      <c r="F747" s="93"/>
      <c r="G747" s="92"/>
      <c r="H747" s="92"/>
      <c r="I747" s="93"/>
      <c r="J747" s="92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</row>
    <row r="748" ht="12.75" customHeight="1">
      <c r="A748" s="45"/>
      <c r="B748" s="92"/>
      <c r="C748" s="92"/>
      <c r="D748" s="92"/>
      <c r="E748" s="92"/>
      <c r="F748" s="93"/>
      <c r="G748" s="92"/>
      <c r="H748" s="92"/>
      <c r="I748" s="93"/>
      <c r="J748" s="92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</row>
    <row r="749" ht="12.75" customHeight="1">
      <c r="A749" s="45"/>
      <c r="B749" s="92"/>
      <c r="C749" s="92"/>
      <c r="D749" s="92"/>
      <c r="E749" s="92"/>
      <c r="F749" s="93"/>
      <c r="G749" s="92"/>
      <c r="H749" s="92"/>
      <c r="I749" s="93"/>
      <c r="J749" s="92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</row>
    <row r="750" ht="12.75" customHeight="1">
      <c r="A750" s="45"/>
      <c r="B750" s="92"/>
      <c r="C750" s="92"/>
      <c r="D750" s="92"/>
      <c r="E750" s="92"/>
      <c r="F750" s="93"/>
      <c r="G750" s="92"/>
      <c r="H750" s="92"/>
      <c r="I750" s="93"/>
      <c r="J750" s="92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</row>
    <row r="751" ht="12.75" customHeight="1">
      <c r="A751" s="45"/>
      <c r="B751" s="92"/>
      <c r="C751" s="92"/>
      <c r="D751" s="92"/>
      <c r="E751" s="92"/>
      <c r="F751" s="93"/>
      <c r="G751" s="92"/>
      <c r="H751" s="92"/>
      <c r="I751" s="93"/>
      <c r="J751" s="92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</row>
    <row r="752" ht="12.75" customHeight="1">
      <c r="A752" s="45"/>
      <c r="B752" s="92"/>
      <c r="C752" s="92"/>
      <c r="D752" s="92"/>
      <c r="E752" s="92"/>
      <c r="F752" s="93"/>
      <c r="G752" s="92"/>
      <c r="H752" s="92"/>
      <c r="I752" s="93"/>
      <c r="J752" s="92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</row>
    <row r="753" ht="12.75" customHeight="1">
      <c r="A753" s="45"/>
      <c r="B753" s="92"/>
      <c r="C753" s="92"/>
      <c r="D753" s="92"/>
      <c r="E753" s="92"/>
      <c r="F753" s="93"/>
      <c r="G753" s="92"/>
      <c r="H753" s="92"/>
      <c r="I753" s="93"/>
      <c r="J753" s="92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</row>
    <row r="754" ht="12.75" customHeight="1">
      <c r="A754" s="45"/>
      <c r="B754" s="92"/>
      <c r="C754" s="92"/>
      <c r="D754" s="92"/>
      <c r="E754" s="92"/>
      <c r="F754" s="93"/>
      <c r="G754" s="92"/>
      <c r="H754" s="92"/>
      <c r="I754" s="93"/>
      <c r="J754" s="92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</row>
    <row r="755" ht="12.75" customHeight="1">
      <c r="A755" s="45"/>
      <c r="B755" s="92"/>
      <c r="C755" s="92"/>
      <c r="D755" s="92"/>
      <c r="E755" s="92"/>
      <c r="F755" s="93"/>
      <c r="G755" s="92"/>
      <c r="H755" s="92"/>
      <c r="I755" s="93"/>
      <c r="J755" s="92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</row>
    <row r="756" ht="12.75" customHeight="1">
      <c r="A756" s="45"/>
      <c r="B756" s="92"/>
      <c r="C756" s="92"/>
      <c r="D756" s="92"/>
      <c r="E756" s="92"/>
      <c r="F756" s="93"/>
      <c r="G756" s="92"/>
      <c r="H756" s="92"/>
      <c r="I756" s="93"/>
      <c r="J756" s="92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</row>
    <row r="757" ht="12.75" customHeight="1">
      <c r="A757" s="45"/>
      <c r="B757" s="92"/>
      <c r="C757" s="92"/>
      <c r="D757" s="92"/>
      <c r="E757" s="92"/>
      <c r="F757" s="93"/>
      <c r="G757" s="92"/>
      <c r="H757" s="92"/>
      <c r="I757" s="93"/>
      <c r="J757" s="92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</row>
    <row r="758" ht="12.75" customHeight="1">
      <c r="A758" s="45"/>
      <c r="B758" s="92"/>
      <c r="C758" s="92"/>
      <c r="D758" s="92"/>
      <c r="E758" s="92"/>
      <c r="F758" s="93"/>
      <c r="G758" s="92"/>
      <c r="H758" s="92"/>
      <c r="I758" s="93"/>
      <c r="J758" s="92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</row>
    <row r="759" ht="12.75" customHeight="1">
      <c r="A759" s="45"/>
      <c r="B759" s="92"/>
      <c r="C759" s="92"/>
      <c r="D759" s="92"/>
      <c r="E759" s="92"/>
      <c r="F759" s="93"/>
      <c r="G759" s="92"/>
      <c r="H759" s="92"/>
      <c r="I759" s="93"/>
      <c r="J759" s="92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</row>
    <row r="760" ht="12.75" customHeight="1">
      <c r="A760" s="45"/>
      <c r="B760" s="92"/>
      <c r="C760" s="92"/>
      <c r="D760" s="92"/>
      <c r="E760" s="92"/>
      <c r="F760" s="93"/>
      <c r="G760" s="92"/>
      <c r="H760" s="92"/>
      <c r="I760" s="93"/>
      <c r="J760" s="92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</row>
    <row r="761" ht="12.75" customHeight="1">
      <c r="A761" s="45"/>
      <c r="B761" s="92"/>
      <c r="C761" s="92"/>
      <c r="D761" s="92"/>
      <c r="E761" s="92"/>
      <c r="F761" s="93"/>
      <c r="G761" s="92"/>
      <c r="H761" s="92"/>
      <c r="I761" s="93"/>
      <c r="J761" s="92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</row>
    <row r="762" ht="12.75" customHeight="1">
      <c r="A762" s="45"/>
      <c r="B762" s="92"/>
      <c r="C762" s="92"/>
      <c r="D762" s="92"/>
      <c r="E762" s="92"/>
      <c r="F762" s="93"/>
      <c r="G762" s="92"/>
      <c r="H762" s="92"/>
      <c r="I762" s="93"/>
      <c r="J762" s="92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</row>
    <row r="763" ht="12.75" customHeight="1">
      <c r="A763" s="45"/>
      <c r="B763" s="92"/>
      <c r="C763" s="92"/>
      <c r="D763" s="92"/>
      <c r="E763" s="92"/>
      <c r="F763" s="93"/>
      <c r="G763" s="92"/>
      <c r="H763" s="92"/>
      <c r="I763" s="93"/>
      <c r="J763" s="92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</row>
    <row r="764" ht="12.75" customHeight="1">
      <c r="A764" s="45"/>
      <c r="B764" s="92"/>
      <c r="C764" s="92"/>
      <c r="D764" s="92"/>
      <c r="E764" s="92"/>
      <c r="F764" s="93"/>
      <c r="G764" s="92"/>
      <c r="H764" s="92"/>
      <c r="I764" s="93"/>
      <c r="J764" s="92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</row>
    <row r="765" ht="12.75" customHeight="1">
      <c r="A765" s="45"/>
      <c r="B765" s="92"/>
      <c r="C765" s="92"/>
      <c r="D765" s="92"/>
      <c r="E765" s="92"/>
      <c r="F765" s="93"/>
      <c r="G765" s="92"/>
      <c r="H765" s="92"/>
      <c r="I765" s="93"/>
      <c r="J765" s="92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</row>
    <row r="766" ht="12.75" customHeight="1">
      <c r="A766" s="45"/>
      <c r="B766" s="92"/>
      <c r="C766" s="92"/>
      <c r="D766" s="92"/>
      <c r="E766" s="92"/>
      <c r="F766" s="93"/>
      <c r="G766" s="92"/>
      <c r="H766" s="92"/>
      <c r="I766" s="93"/>
      <c r="J766" s="92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</row>
    <row r="767" ht="12.75" customHeight="1">
      <c r="A767" s="45"/>
      <c r="B767" s="92"/>
      <c r="C767" s="92"/>
      <c r="D767" s="92"/>
      <c r="E767" s="92"/>
      <c r="F767" s="93"/>
      <c r="G767" s="92"/>
      <c r="H767" s="92"/>
      <c r="I767" s="93"/>
      <c r="J767" s="92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</row>
    <row r="768" ht="12.75" customHeight="1">
      <c r="A768" s="45"/>
      <c r="B768" s="92"/>
      <c r="C768" s="92"/>
      <c r="D768" s="92"/>
      <c r="E768" s="92"/>
      <c r="F768" s="93"/>
      <c r="G768" s="92"/>
      <c r="H768" s="92"/>
      <c r="I768" s="93"/>
      <c r="J768" s="92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</row>
    <row r="769" ht="12.75" customHeight="1">
      <c r="A769" s="45"/>
      <c r="B769" s="92"/>
      <c r="C769" s="92"/>
      <c r="D769" s="92"/>
      <c r="E769" s="92"/>
      <c r="F769" s="93"/>
      <c r="G769" s="92"/>
      <c r="H769" s="92"/>
      <c r="I769" s="93"/>
      <c r="J769" s="92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</row>
    <row r="770" ht="12.75" customHeight="1">
      <c r="A770" s="45"/>
      <c r="B770" s="92"/>
      <c r="C770" s="92"/>
      <c r="D770" s="92"/>
      <c r="E770" s="92"/>
      <c r="F770" s="93"/>
      <c r="G770" s="92"/>
      <c r="H770" s="92"/>
      <c r="I770" s="93"/>
      <c r="J770" s="92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</row>
    <row r="771" ht="12.75" customHeight="1">
      <c r="A771" s="45"/>
      <c r="B771" s="92"/>
      <c r="C771" s="92"/>
      <c r="D771" s="92"/>
      <c r="E771" s="92"/>
      <c r="F771" s="93"/>
      <c r="G771" s="92"/>
      <c r="H771" s="92"/>
      <c r="I771" s="93"/>
      <c r="J771" s="92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</row>
    <row r="772" ht="12.75" customHeight="1">
      <c r="A772" s="45"/>
      <c r="B772" s="92"/>
      <c r="C772" s="92"/>
      <c r="D772" s="92"/>
      <c r="E772" s="92"/>
      <c r="F772" s="93"/>
      <c r="G772" s="92"/>
      <c r="H772" s="92"/>
      <c r="I772" s="93"/>
      <c r="J772" s="92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</row>
    <row r="773" ht="12.75" customHeight="1">
      <c r="A773" s="45"/>
      <c r="B773" s="92"/>
      <c r="C773" s="92"/>
      <c r="D773" s="92"/>
      <c r="E773" s="92"/>
      <c r="F773" s="93"/>
      <c r="G773" s="92"/>
      <c r="H773" s="92"/>
      <c r="I773" s="93"/>
      <c r="J773" s="92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</row>
    <row r="774" ht="12.75" customHeight="1">
      <c r="A774" s="45"/>
      <c r="B774" s="92"/>
      <c r="C774" s="92"/>
      <c r="D774" s="92"/>
      <c r="E774" s="92"/>
      <c r="F774" s="93"/>
      <c r="G774" s="92"/>
      <c r="H774" s="92"/>
      <c r="I774" s="93"/>
      <c r="J774" s="92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</row>
    <row r="775" ht="12.75" customHeight="1">
      <c r="A775" s="45"/>
      <c r="B775" s="92"/>
      <c r="C775" s="92"/>
      <c r="D775" s="92"/>
      <c r="E775" s="92"/>
      <c r="F775" s="93"/>
      <c r="G775" s="92"/>
      <c r="H775" s="92"/>
      <c r="I775" s="93"/>
      <c r="J775" s="92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</row>
    <row r="776" ht="12.75" customHeight="1">
      <c r="A776" s="45"/>
      <c r="B776" s="92"/>
      <c r="C776" s="92"/>
      <c r="D776" s="92"/>
      <c r="E776" s="92"/>
      <c r="F776" s="93"/>
      <c r="G776" s="92"/>
      <c r="H776" s="92"/>
      <c r="I776" s="93"/>
      <c r="J776" s="92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</row>
    <row r="777" ht="12.75" customHeight="1">
      <c r="A777" s="45"/>
      <c r="B777" s="92"/>
      <c r="C777" s="92"/>
      <c r="D777" s="92"/>
      <c r="E777" s="92"/>
      <c r="F777" s="93"/>
      <c r="G777" s="92"/>
      <c r="H777" s="92"/>
      <c r="I777" s="93"/>
      <c r="J777" s="92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</row>
    <row r="778" ht="12.75" customHeight="1">
      <c r="A778" s="45"/>
      <c r="B778" s="92"/>
      <c r="C778" s="92"/>
      <c r="D778" s="92"/>
      <c r="E778" s="92"/>
      <c r="F778" s="93"/>
      <c r="G778" s="92"/>
      <c r="H778" s="92"/>
      <c r="I778" s="93"/>
      <c r="J778" s="92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</row>
    <row r="779" ht="12.75" customHeight="1">
      <c r="A779" s="45"/>
      <c r="B779" s="92"/>
      <c r="C779" s="92"/>
      <c r="D779" s="92"/>
      <c r="E779" s="92"/>
      <c r="F779" s="93"/>
      <c r="G779" s="92"/>
      <c r="H779" s="92"/>
      <c r="I779" s="93"/>
      <c r="J779" s="92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</row>
    <row r="780" ht="12.75" customHeight="1">
      <c r="A780" s="45"/>
      <c r="B780" s="92"/>
      <c r="C780" s="92"/>
      <c r="D780" s="92"/>
      <c r="E780" s="92"/>
      <c r="F780" s="93"/>
      <c r="G780" s="92"/>
      <c r="H780" s="92"/>
      <c r="I780" s="93"/>
      <c r="J780" s="92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</row>
    <row r="781" ht="12.75" customHeight="1">
      <c r="A781" s="45"/>
      <c r="B781" s="92"/>
      <c r="C781" s="92"/>
      <c r="D781" s="92"/>
      <c r="E781" s="92"/>
      <c r="F781" s="93"/>
      <c r="G781" s="92"/>
      <c r="H781" s="92"/>
      <c r="I781" s="93"/>
      <c r="J781" s="92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</row>
    <row r="782" ht="12.75" customHeight="1">
      <c r="A782" s="45"/>
      <c r="B782" s="92"/>
      <c r="C782" s="92"/>
      <c r="D782" s="92"/>
      <c r="E782" s="92"/>
      <c r="F782" s="93"/>
      <c r="G782" s="92"/>
      <c r="H782" s="92"/>
      <c r="I782" s="93"/>
      <c r="J782" s="92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</row>
    <row r="783" ht="12.75" customHeight="1">
      <c r="A783" s="45"/>
      <c r="B783" s="92"/>
      <c r="C783" s="92"/>
      <c r="D783" s="92"/>
      <c r="E783" s="92"/>
      <c r="F783" s="93"/>
      <c r="G783" s="92"/>
      <c r="H783" s="92"/>
      <c r="I783" s="93"/>
      <c r="J783" s="92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</row>
    <row r="784" ht="12.75" customHeight="1">
      <c r="A784" s="45"/>
      <c r="B784" s="92"/>
      <c r="C784" s="92"/>
      <c r="D784" s="92"/>
      <c r="E784" s="92"/>
      <c r="F784" s="93"/>
      <c r="G784" s="92"/>
      <c r="H784" s="92"/>
      <c r="I784" s="93"/>
      <c r="J784" s="92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</row>
    <row r="785" ht="12.75" customHeight="1">
      <c r="A785" s="45"/>
      <c r="B785" s="92"/>
      <c r="C785" s="92"/>
      <c r="D785" s="92"/>
      <c r="E785" s="92"/>
      <c r="F785" s="93"/>
      <c r="G785" s="92"/>
      <c r="H785" s="92"/>
      <c r="I785" s="93"/>
      <c r="J785" s="92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</row>
    <row r="786" ht="12.75" customHeight="1">
      <c r="A786" s="45"/>
      <c r="B786" s="92"/>
      <c r="C786" s="92"/>
      <c r="D786" s="92"/>
      <c r="E786" s="92"/>
      <c r="F786" s="93"/>
      <c r="G786" s="92"/>
      <c r="H786" s="92"/>
      <c r="I786" s="93"/>
      <c r="J786" s="92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</row>
    <row r="787" ht="12.75" customHeight="1">
      <c r="A787" s="45"/>
      <c r="B787" s="92"/>
      <c r="C787" s="92"/>
      <c r="D787" s="92"/>
      <c r="E787" s="92"/>
      <c r="F787" s="93"/>
      <c r="G787" s="92"/>
      <c r="H787" s="92"/>
      <c r="I787" s="93"/>
      <c r="J787" s="92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</row>
    <row r="788" ht="12.75" customHeight="1">
      <c r="A788" s="45"/>
      <c r="B788" s="92"/>
      <c r="C788" s="92"/>
      <c r="D788" s="92"/>
      <c r="E788" s="92"/>
      <c r="F788" s="93"/>
      <c r="G788" s="92"/>
      <c r="H788" s="92"/>
      <c r="I788" s="93"/>
      <c r="J788" s="92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</row>
    <row r="789" ht="12.75" customHeight="1">
      <c r="A789" s="45"/>
      <c r="B789" s="92"/>
      <c r="C789" s="92"/>
      <c r="D789" s="92"/>
      <c r="E789" s="92"/>
      <c r="F789" s="93"/>
      <c r="G789" s="92"/>
      <c r="H789" s="92"/>
      <c r="I789" s="93"/>
      <c r="J789" s="92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</row>
    <row r="790" ht="12.75" customHeight="1">
      <c r="A790" s="45"/>
      <c r="B790" s="92"/>
      <c r="C790" s="92"/>
      <c r="D790" s="92"/>
      <c r="E790" s="92"/>
      <c r="F790" s="93"/>
      <c r="G790" s="92"/>
      <c r="H790" s="92"/>
      <c r="I790" s="93"/>
      <c r="J790" s="92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</row>
    <row r="791" ht="12.75" customHeight="1">
      <c r="A791" s="45"/>
      <c r="B791" s="92"/>
      <c r="C791" s="92"/>
      <c r="D791" s="92"/>
      <c r="E791" s="92"/>
      <c r="F791" s="93"/>
      <c r="G791" s="92"/>
      <c r="H791" s="92"/>
      <c r="I791" s="93"/>
      <c r="J791" s="92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</row>
    <row r="792" ht="12.75" customHeight="1">
      <c r="A792" s="45"/>
      <c r="B792" s="92"/>
      <c r="C792" s="92"/>
      <c r="D792" s="92"/>
      <c r="E792" s="92"/>
      <c r="F792" s="93"/>
      <c r="G792" s="92"/>
      <c r="H792" s="92"/>
      <c r="I792" s="93"/>
      <c r="J792" s="92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</row>
    <row r="793" ht="12.75" customHeight="1">
      <c r="A793" s="45"/>
      <c r="B793" s="92"/>
      <c r="C793" s="92"/>
      <c r="D793" s="92"/>
      <c r="E793" s="92"/>
      <c r="F793" s="93"/>
      <c r="G793" s="92"/>
      <c r="H793" s="92"/>
      <c r="I793" s="93"/>
      <c r="J793" s="92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</row>
    <row r="794" ht="12.75" customHeight="1">
      <c r="A794" s="45"/>
      <c r="B794" s="92"/>
      <c r="C794" s="92"/>
      <c r="D794" s="92"/>
      <c r="E794" s="92"/>
      <c r="F794" s="93"/>
      <c r="G794" s="92"/>
      <c r="H794" s="92"/>
      <c r="I794" s="93"/>
      <c r="J794" s="92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</row>
    <row r="795" ht="12.75" customHeight="1">
      <c r="A795" s="45"/>
      <c r="B795" s="92"/>
      <c r="C795" s="92"/>
      <c r="D795" s="92"/>
      <c r="E795" s="92"/>
      <c r="F795" s="93"/>
      <c r="G795" s="92"/>
      <c r="H795" s="92"/>
      <c r="I795" s="93"/>
      <c r="J795" s="92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</row>
    <row r="796" ht="12.75" customHeight="1">
      <c r="A796" s="45"/>
      <c r="B796" s="92"/>
      <c r="C796" s="92"/>
      <c r="D796" s="92"/>
      <c r="E796" s="92"/>
      <c r="F796" s="93"/>
      <c r="G796" s="92"/>
      <c r="H796" s="92"/>
      <c r="I796" s="93"/>
      <c r="J796" s="92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</row>
    <row r="797" ht="12.75" customHeight="1">
      <c r="A797" s="45"/>
      <c r="B797" s="92"/>
      <c r="C797" s="92"/>
      <c r="D797" s="92"/>
      <c r="E797" s="92"/>
      <c r="F797" s="93"/>
      <c r="G797" s="92"/>
      <c r="H797" s="92"/>
      <c r="I797" s="93"/>
      <c r="J797" s="92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</row>
    <row r="798" ht="12.75" customHeight="1">
      <c r="A798" s="45"/>
      <c r="B798" s="92"/>
      <c r="C798" s="92"/>
      <c r="D798" s="92"/>
      <c r="E798" s="92"/>
      <c r="F798" s="93"/>
      <c r="G798" s="92"/>
      <c r="H798" s="92"/>
      <c r="I798" s="93"/>
      <c r="J798" s="92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</row>
    <row r="799" ht="12.75" customHeight="1">
      <c r="A799" s="45"/>
      <c r="B799" s="92"/>
      <c r="C799" s="92"/>
      <c r="D799" s="92"/>
      <c r="E799" s="92"/>
      <c r="F799" s="93"/>
      <c r="G799" s="92"/>
      <c r="H799" s="92"/>
      <c r="I799" s="93"/>
      <c r="J799" s="92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</row>
    <row r="800" ht="12.75" customHeight="1">
      <c r="A800" s="45"/>
      <c r="B800" s="92"/>
      <c r="C800" s="92"/>
      <c r="D800" s="92"/>
      <c r="E800" s="92"/>
      <c r="F800" s="93"/>
      <c r="G800" s="92"/>
      <c r="H800" s="92"/>
      <c r="I800" s="93"/>
      <c r="J800" s="92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</row>
    <row r="801" ht="12.75" customHeight="1">
      <c r="A801" s="45"/>
      <c r="B801" s="92"/>
      <c r="C801" s="92"/>
      <c r="D801" s="92"/>
      <c r="E801" s="92"/>
      <c r="F801" s="93"/>
      <c r="G801" s="92"/>
      <c r="H801" s="92"/>
      <c r="I801" s="93"/>
      <c r="J801" s="92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</row>
    <row r="802" ht="12.75" customHeight="1">
      <c r="A802" s="45"/>
      <c r="B802" s="92"/>
      <c r="C802" s="92"/>
      <c r="D802" s="92"/>
      <c r="E802" s="92"/>
      <c r="F802" s="93"/>
      <c r="G802" s="92"/>
      <c r="H802" s="92"/>
      <c r="I802" s="93"/>
      <c r="J802" s="92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</row>
    <row r="803" ht="12.75" customHeight="1">
      <c r="A803" s="45"/>
      <c r="B803" s="92"/>
      <c r="C803" s="92"/>
      <c r="D803" s="92"/>
      <c r="E803" s="92"/>
      <c r="F803" s="93"/>
      <c r="G803" s="92"/>
      <c r="H803" s="92"/>
      <c r="I803" s="93"/>
      <c r="J803" s="92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</row>
    <row r="804" ht="12.75" customHeight="1">
      <c r="A804" s="45"/>
      <c r="B804" s="92"/>
      <c r="C804" s="92"/>
      <c r="D804" s="92"/>
      <c r="E804" s="92"/>
      <c r="F804" s="93"/>
      <c r="G804" s="92"/>
      <c r="H804" s="92"/>
      <c r="I804" s="93"/>
      <c r="J804" s="92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</row>
    <row r="805" ht="12.75" customHeight="1">
      <c r="A805" s="45"/>
      <c r="B805" s="92"/>
      <c r="C805" s="92"/>
      <c r="D805" s="92"/>
      <c r="E805" s="92"/>
      <c r="F805" s="93"/>
      <c r="G805" s="92"/>
      <c r="H805" s="92"/>
      <c r="I805" s="93"/>
      <c r="J805" s="92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</row>
    <row r="806" ht="12.75" customHeight="1">
      <c r="A806" s="45"/>
      <c r="B806" s="92"/>
      <c r="C806" s="92"/>
      <c r="D806" s="92"/>
      <c r="E806" s="92"/>
      <c r="F806" s="93"/>
      <c r="G806" s="92"/>
      <c r="H806" s="92"/>
      <c r="I806" s="93"/>
      <c r="J806" s="92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</row>
    <row r="807" ht="12.75" customHeight="1">
      <c r="A807" s="45"/>
      <c r="B807" s="92"/>
      <c r="C807" s="92"/>
      <c r="D807" s="92"/>
      <c r="E807" s="92"/>
      <c r="F807" s="93"/>
      <c r="G807" s="92"/>
      <c r="H807" s="92"/>
      <c r="I807" s="93"/>
      <c r="J807" s="92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</row>
    <row r="808" ht="12.75" customHeight="1">
      <c r="A808" s="45"/>
      <c r="B808" s="92"/>
      <c r="C808" s="92"/>
      <c r="D808" s="92"/>
      <c r="E808" s="92"/>
      <c r="F808" s="93"/>
      <c r="G808" s="92"/>
      <c r="H808" s="92"/>
      <c r="I808" s="93"/>
      <c r="J808" s="92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</row>
    <row r="809" ht="12.75" customHeight="1">
      <c r="A809" s="45"/>
      <c r="B809" s="92"/>
      <c r="C809" s="92"/>
      <c r="D809" s="92"/>
      <c r="E809" s="92"/>
      <c r="F809" s="93"/>
      <c r="G809" s="92"/>
      <c r="H809" s="92"/>
      <c r="I809" s="93"/>
      <c r="J809" s="92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</row>
    <row r="810" ht="12.75" customHeight="1">
      <c r="A810" s="45"/>
      <c r="B810" s="92"/>
      <c r="C810" s="92"/>
      <c r="D810" s="92"/>
      <c r="E810" s="92"/>
      <c r="F810" s="93"/>
      <c r="G810" s="92"/>
      <c r="H810" s="92"/>
      <c r="I810" s="93"/>
      <c r="J810" s="92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</row>
    <row r="811" ht="12.75" customHeight="1">
      <c r="A811" s="45"/>
      <c r="B811" s="92"/>
      <c r="C811" s="92"/>
      <c r="D811" s="92"/>
      <c r="E811" s="92"/>
      <c r="F811" s="93"/>
      <c r="G811" s="92"/>
      <c r="H811" s="92"/>
      <c r="I811" s="93"/>
      <c r="J811" s="92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</row>
    <row r="812" ht="12.75" customHeight="1">
      <c r="A812" s="45"/>
      <c r="B812" s="92"/>
      <c r="C812" s="92"/>
      <c r="D812" s="92"/>
      <c r="E812" s="92"/>
      <c r="F812" s="93"/>
      <c r="G812" s="92"/>
      <c r="H812" s="92"/>
      <c r="I812" s="93"/>
      <c r="J812" s="92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</row>
    <row r="813" ht="12.75" customHeight="1">
      <c r="A813" s="45"/>
      <c r="B813" s="92"/>
      <c r="C813" s="92"/>
      <c r="D813" s="92"/>
      <c r="E813" s="92"/>
      <c r="F813" s="93"/>
      <c r="G813" s="92"/>
      <c r="H813" s="92"/>
      <c r="I813" s="93"/>
      <c r="J813" s="92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</row>
    <row r="814" ht="12.75" customHeight="1">
      <c r="A814" s="45"/>
      <c r="B814" s="92"/>
      <c r="C814" s="92"/>
      <c r="D814" s="92"/>
      <c r="E814" s="92"/>
      <c r="F814" s="93"/>
      <c r="G814" s="92"/>
      <c r="H814" s="92"/>
      <c r="I814" s="93"/>
      <c r="J814" s="92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</row>
    <row r="815" ht="12.75" customHeight="1">
      <c r="A815" s="45"/>
      <c r="B815" s="92"/>
      <c r="C815" s="92"/>
      <c r="D815" s="92"/>
      <c r="E815" s="92"/>
      <c r="F815" s="93"/>
      <c r="G815" s="92"/>
      <c r="H815" s="92"/>
      <c r="I815" s="93"/>
      <c r="J815" s="92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</row>
    <row r="816" ht="12.75" customHeight="1">
      <c r="A816" s="45"/>
      <c r="B816" s="92"/>
      <c r="C816" s="92"/>
      <c r="D816" s="92"/>
      <c r="E816" s="92"/>
      <c r="F816" s="93"/>
      <c r="G816" s="92"/>
      <c r="H816" s="92"/>
      <c r="I816" s="93"/>
      <c r="J816" s="92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</row>
    <row r="817" ht="12.75" customHeight="1">
      <c r="A817" s="45"/>
      <c r="B817" s="92"/>
      <c r="C817" s="92"/>
      <c r="D817" s="92"/>
      <c r="E817" s="92"/>
      <c r="F817" s="93"/>
      <c r="G817" s="92"/>
      <c r="H817" s="92"/>
      <c r="I817" s="93"/>
      <c r="J817" s="92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</row>
    <row r="818" ht="12.75" customHeight="1">
      <c r="A818" s="45"/>
      <c r="B818" s="92"/>
      <c r="C818" s="92"/>
      <c r="D818" s="92"/>
      <c r="E818" s="92"/>
      <c r="F818" s="93"/>
      <c r="G818" s="92"/>
      <c r="H818" s="92"/>
      <c r="I818" s="93"/>
      <c r="J818" s="92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</row>
    <row r="819" ht="12.75" customHeight="1">
      <c r="A819" s="45"/>
      <c r="B819" s="92"/>
      <c r="C819" s="92"/>
      <c r="D819" s="92"/>
      <c r="E819" s="92"/>
      <c r="F819" s="93"/>
      <c r="G819" s="92"/>
      <c r="H819" s="92"/>
      <c r="I819" s="93"/>
      <c r="J819" s="92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</row>
    <row r="820" ht="12.75" customHeight="1">
      <c r="A820" s="45"/>
      <c r="B820" s="92"/>
      <c r="C820" s="92"/>
      <c r="D820" s="92"/>
      <c r="E820" s="92"/>
      <c r="F820" s="93"/>
      <c r="G820" s="92"/>
      <c r="H820" s="92"/>
      <c r="I820" s="93"/>
      <c r="J820" s="92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</row>
    <row r="821" ht="12.75" customHeight="1">
      <c r="A821" s="45"/>
      <c r="B821" s="92"/>
      <c r="C821" s="92"/>
      <c r="D821" s="92"/>
      <c r="E821" s="92"/>
      <c r="F821" s="93"/>
      <c r="G821" s="92"/>
      <c r="H821" s="92"/>
      <c r="I821" s="93"/>
      <c r="J821" s="92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</row>
    <row r="822" ht="12.75" customHeight="1">
      <c r="A822" s="45"/>
      <c r="B822" s="92"/>
      <c r="C822" s="92"/>
      <c r="D822" s="92"/>
      <c r="E822" s="92"/>
      <c r="F822" s="93"/>
      <c r="G822" s="92"/>
      <c r="H822" s="92"/>
      <c r="I822" s="93"/>
      <c r="J822" s="92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</row>
    <row r="823" ht="12.75" customHeight="1">
      <c r="A823" s="45"/>
      <c r="B823" s="92"/>
      <c r="C823" s="92"/>
      <c r="D823" s="92"/>
      <c r="E823" s="92"/>
      <c r="F823" s="93"/>
      <c r="G823" s="92"/>
      <c r="H823" s="92"/>
      <c r="I823" s="93"/>
      <c r="J823" s="92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</row>
    <row r="824" ht="12.75" customHeight="1">
      <c r="A824" s="45"/>
      <c r="B824" s="92"/>
      <c r="C824" s="92"/>
      <c r="D824" s="92"/>
      <c r="E824" s="92"/>
      <c r="F824" s="93"/>
      <c r="G824" s="92"/>
      <c r="H824" s="92"/>
      <c r="I824" s="93"/>
      <c r="J824" s="92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</row>
    <row r="825" ht="12.75" customHeight="1">
      <c r="A825" s="45"/>
      <c r="B825" s="92"/>
      <c r="C825" s="92"/>
      <c r="D825" s="92"/>
      <c r="E825" s="92"/>
      <c r="F825" s="93"/>
      <c r="G825" s="92"/>
      <c r="H825" s="92"/>
      <c r="I825" s="93"/>
      <c r="J825" s="92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</row>
    <row r="826" ht="12.75" customHeight="1">
      <c r="A826" s="45"/>
      <c r="B826" s="92"/>
      <c r="C826" s="92"/>
      <c r="D826" s="92"/>
      <c r="E826" s="92"/>
      <c r="F826" s="93"/>
      <c r="G826" s="92"/>
      <c r="H826" s="92"/>
      <c r="I826" s="93"/>
      <c r="J826" s="92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</row>
    <row r="827" ht="12.75" customHeight="1">
      <c r="A827" s="45"/>
      <c r="B827" s="92"/>
      <c r="C827" s="92"/>
      <c r="D827" s="92"/>
      <c r="E827" s="92"/>
      <c r="F827" s="93"/>
      <c r="G827" s="92"/>
      <c r="H827" s="92"/>
      <c r="I827" s="93"/>
      <c r="J827" s="92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</row>
    <row r="828" ht="12.75" customHeight="1">
      <c r="A828" s="45"/>
      <c r="B828" s="92"/>
      <c r="C828" s="92"/>
      <c r="D828" s="92"/>
      <c r="E828" s="92"/>
      <c r="F828" s="93"/>
      <c r="G828" s="92"/>
      <c r="H828" s="92"/>
      <c r="I828" s="93"/>
      <c r="J828" s="92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</row>
    <row r="829" ht="12.75" customHeight="1">
      <c r="A829" s="45"/>
      <c r="B829" s="92"/>
      <c r="C829" s="92"/>
      <c r="D829" s="92"/>
      <c r="E829" s="92"/>
      <c r="F829" s="93"/>
      <c r="G829" s="92"/>
      <c r="H829" s="92"/>
      <c r="I829" s="93"/>
      <c r="J829" s="92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</row>
    <row r="830" ht="12.75" customHeight="1">
      <c r="A830" s="45"/>
      <c r="B830" s="92"/>
      <c r="C830" s="92"/>
      <c r="D830" s="92"/>
      <c r="E830" s="92"/>
      <c r="F830" s="93"/>
      <c r="G830" s="92"/>
      <c r="H830" s="92"/>
      <c r="I830" s="93"/>
      <c r="J830" s="92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</row>
    <row r="831" ht="12.75" customHeight="1">
      <c r="A831" s="45"/>
      <c r="B831" s="92"/>
      <c r="C831" s="92"/>
      <c r="D831" s="92"/>
      <c r="E831" s="92"/>
      <c r="F831" s="93"/>
      <c r="G831" s="92"/>
      <c r="H831" s="92"/>
      <c r="I831" s="93"/>
      <c r="J831" s="92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</row>
    <row r="832" ht="12.75" customHeight="1">
      <c r="A832" s="45"/>
      <c r="B832" s="92"/>
      <c r="C832" s="92"/>
      <c r="D832" s="92"/>
      <c r="E832" s="92"/>
      <c r="F832" s="93"/>
      <c r="G832" s="92"/>
      <c r="H832" s="92"/>
      <c r="I832" s="93"/>
      <c r="J832" s="92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</row>
    <row r="833" ht="12.75" customHeight="1">
      <c r="A833" s="45"/>
      <c r="B833" s="92"/>
      <c r="C833" s="92"/>
      <c r="D833" s="92"/>
      <c r="E833" s="92"/>
      <c r="F833" s="93"/>
      <c r="G833" s="92"/>
      <c r="H833" s="92"/>
      <c r="I833" s="93"/>
      <c r="J833" s="92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</row>
    <row r="834" ht="12.75" customHeight="1">
      <c r="A834" s="45"/>
      <c r="B834" s="92"/>
      <c r="C834" s="92"/>
      <c r="D834" s="92"/>
      <c r="E834" s="92"/>
      <c r="F834" s="93"/>
      <c r="G834" s="92"/>
      <c r="H834" s="92"/>
      <c r="I834" s="93"/>
      <c r="J834" s="92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</row>
    <row r="835" ht="12.75" customHeight="1">
      <c r="A835" s="45"/>
      <c r="B835" s="92"/>
      <c r="C835" s="92"/>
      <c r="D835" s="92"/>
      <c r="E835" s="92"/>
      <c r="F835" s="93"/>
      <c r="G835" s="92"/>
      <c r="H835" s="92"/>
      <c r="I835" s="93"/>
      <c r="J835" s="92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</row>
    <row r="836" ht="12.75" customHeight="1">
      <c r="A836" s="45"/>
      <c r="B836" s="92"/>
      <c r="C836" s="92"/>
      <c r="D836" s="92"/>
      <c r="E836" s="92"/>
      <c r="F836" s="93"/>
      <c r="G836" s="92"/>
      <c r="H836" s="92"/>
      <c r="I836" s="93"/>
      <c r="J836" s="92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</row>
    <row r="837" ht="12.75" customHeight="1">
      <c r="A837" s="45"/>
      <c r="B837" s="92"/>
      <c r="C837" s="92"/>
      <c r="D837" s="92"/>
      <c r="E837" s="92"/>
      <c r="F837" s="93"/>
      <c r="G837" s="92"/>
      <c r="H837" s="92"/>
      <c r="I837" s="93"/>
      <c r="J837" s="92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</row>
    <row r="838" ht="12.75" customHeight="1">
      <c r="A838" s="45"/>
      <c r="B838" s="92"/>
      <c r="C838" s="92"/>
      <c r="D838" s="92"/>
      <c r="E838" s="92"/>
      <c r="F838" s="93"/>
      <c r="G838" s="92"/>
      <c r="H838" s="92"/>
      <c r="I838" s="93"/>
      <c r="J838" s="92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</row>
    <row r="839" ht="12.75" customHeight="1">
      <c r="A839" s="45"/>
      <c r="B839" s="92"/>
      <c r="C839" s="92"/>
      <c r="D839" s="92"/>
      <c r="E839" s="92"/>
      <c r="F839" s="93"/>
      <c r="G839" s="92"/>
      <c r="H839" s="92"/>
      <c r="I839" s="93"/>
      <c r="J839" s="92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</row>
    <row r="840" ht="12.75" customHeight="1">
      <c r="A840" s="45"/>
      <c r="B840" s="92"/>
      <c r="C840" s="92"/>
      <c r="D840" s="92"/>
      <c r="E840" s="92"/>
      <c r="F840" s="93"/>
      <c r="G840" s="92"/>
      <c r="H840" s="92"/>
      <c r="I840" s="93"/>
      <c r="J840" s="92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</row>
    <row r="841" ht="12.75" customHeight="1">
      <c r="A841" s="45"/>
      <c r="B841" s="92"/>
      <c r="C841" s="92"/>
      <c r="D841" s="92"/>
      <c r="E841" s="92"/>
      <c r="F841" s="93"/>
      <c r="G841" s="92"/>
      <c r="H841" s="92"/>
      <c r="I841" s="93"/>
      <c r="J841" s="92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</row>
    <row r="842" ht="12.75" customHeight="1">
      <c r="A842" s="45"/>
      <c r="B842" s="92"/>
      <c r="C842" s="92"/>
      <c r="D842" s="92"/>
      <c r="E842" s="92"/>
      <c r="F842" s="93"/>
      <c r="G842" s="92"/>
      <c r="H842" s="92"/>
      <c r="I842" s="93"/>
      <c r="J842" s="92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</row>
    <row r="843" ht="12.75" customHeight="1">
      <c r="A843" s="45"/>
      <c r="B843" s="92"/>
      <c r="C843" s="92"/>
      <c r="D843" s="92"/>
      <c r="E843" s="92"/>
      <c r="F843" s="93"/>
      <c r="G843" s="92"/>
      <c r="H843" s="92"/>
      <c r="I843" s="93"/>
      <c r="J843" s="92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</row>
    <row r="844" ht="12.75" customHeight="1">
      <c r="A844" s="45"/>
      <c r="B844" s="92"/>
      <c r="C844" s="92"/>
      <c r="D844" s="92"/>
      <c r="E844" s="92"/>
      <c r="F844" s="93"/>
      <c r="G844" s="92"/>
      <c r="H844" s="92"/>
      <c r="I844" s="93"/>
      <c r="J844" s="92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</row>
    <row r="845" ht="12.75" customHeight="1">
      <c r="A845" s="45"/>
      <c r="B845" s="92"/>
      <c r="C845" s="92"/>
      <c r="D845" s="92"/>
      <c r="E845" s="92"/>
      <c r="F845" s="93"/>
      <c r="G845" s="92"/>
      <c r="H845" s="92"/>
      <c r="I845" s="93"/>
      <c r="J845" s="92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</row>
    <row r="846" ht="12.75" customHeight="1">
      <c r="A846" s="45"/>
      <c r="B846" s="92"/>
      <c r="C846" s="92"/>
      <c r="D846" s="92"/>
      <c r="E846" s="92"/>
      <c r="F846" s="93"/>
      <c r="G846" s="92"/>
      <c r="H846" s="92"/>
      <c r="I846" s="93"/>
      <c r="J846" s="92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</row>
    <row r="847" ht="12.75" customHeight="1">
      <c r="A847" s="45"/>
      <c r="B847" s="92"/>
      <c r="C847" s="92"/>
      <c r="D847" s="92"/>
      <c r="E847" s="92"/>
      <c r="F847" s="93"/>
      <c r="G847" s="92"/>
      <c r="H847" s="92"/>
      <c r="I847" s="93"/>
      <c r="J847" s="92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</row>
    <row r="848" ht="12.75" customHeight="1">
      <c r="A848" s="45"/>
      <c r="B848" s="92"/>
      <c r="C848" s="92"/>
      <c r="D848" s="92"/>
      <c r="E848" s="92"/>
      <c r="F848" s="93"/>
      <c r="G848" s="92"/>
      <c r="H848" s="92"/>
      <c r="I848" s="93"/>
      <c r="J848" s="92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</row>
    <row r="849" ht="12.75" customHeight="1">
      <c r="A849" s="45"/>
      <c r="B849" s="92"/>
      <c r="C849" s="92"/>
      <c r="D849" s="92"/>
      <c r="E849" s="92"/>
      <c r="F849" s="93"/>
      <c r="G849" s="92"/>
      <c r="H849" s="92"/>
      <c r="I849" s="93"/>
      <c r="J849" s="92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</row>
    <row r="850" ht="12.75" customHeight="1">
      <c r="A850" s="45"/>
      <c r="B850" s="92"/>
      <c r="C850" s="92"/>
      <c r="D850" s="92"/>
      <c r="E850" s="92"/>
      <c r="F850" s="93"/>
      <c r="G850" s="92"/>
      <c r="H850" s="92"/>
      <c r="I850" s="93"/>
      <c r="J850" s="92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</row>
    <row r="851" ht="12.75" customHeight="1">
      <c r="A851" s="45"/>
      <c r="B851" s="92"/>
      <c r="C851" s="92"/>
      <c r="D851" s="92"/>
      <c r="E851" s="92"/>
      <c r="F851" s="93"/>
      <c r="G851" s="92"/>
      <c r="H851" s="92"/>
      <c r="I851" s="93"/>
      <c r="J851" s="92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</row>
    <row r="852" ht="12.75" customHeight="1">
      <c r="A852" s="45"/>
      <c r="B852" s="92"/>
      <c r="C852" s="92"/>
      <c r="D852" s="92"/>
      <c r="E852" s="92"/>
      <c r="F852" s="93"/>
      <c r="G852" s="92"/>
      <c r="H852" s="92"/>
      <c r="I852" s="93"/>
      <c r="J852" s="92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</row>
    <row r="853" ht="12.75" customHeight="1">
      <c r="A853" s="45"/>
      <c r="B853" s="92"/>
      <c r="C853" s="92"/>
      <c r="D853" s="92"/>
      <c r="E853" s="92"/>
      <c r="F853" s="93"/>
      <c r="G853" s="92"/>
      <c r="H853" s="92"/>
      <c r="I853" s="93"/>
      <c r="J853" s="92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</row>
    <row r="854" ht="12.75" customHeight="1">
      <c r="A854" s="45"/>
      <c r="B854" s="92"/>
      <c r="C854" s="92"/>
      <c r="D854" s="92"/>
      <c r="E854" s="92"/>
      <c r="F854" s="93"/>
      <c r="G854" s="92"/>
      <c r="H854" s="92"/>
      <c r="I854" s="93"/>
      <c r="J854" s="92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</row>
    <row r="855" ht="12.75" customHeight="1">
      <c r="A855" s="45"/>
      <c r="B855" s="92"/>
      <c r="C855" s="92"/>
      <c r="D855" s="92"/>
      <c r="E855" s="92"/>
      <c r="F855" s="93"/>
      <c r="G855" s="92"/>
      <c r="H855" s="92"/>
      <c r="I855" s="93"/>
      <c r="J855" s="92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</row>
    <row r="856" ht="12.75" customHeight="1">
      <c r="A856" s="45"/>
      <c r="B856" s="92"/>
      <c r="C856" s="92"/>
      <c r="D856" s="92"/>
      <c r="E856" s="92"/>
      <c r="F856" s="93"/>
      <c r="G856" s="92"/>
      <c r="H856" s="92"/>
      <c r="I856" s="93"/>
      <c r="J856" s="92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</row>
    <row r="857" ht="12.75" customHeight="1">
      <c r="A857" s="45"/>
      <c r="B857" s="92"/>
      <c r="C857" s="92"/>
      <c r="D857" s="92"/>
      <c r="E857" s="92"/>
      <c r="F857" s="93"/>
      <c r="G857" s="92"/>
      <c r="H857" s="92"/>
      <c r="I857" s="93"/>
      <c r="J857" s="92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</row>
    <row r="858" ht="12.75" customHeight="1">
      <c r="A858" s="45"/>
      <c r="B858" s="92"/>
      <c r="C858" s="92"/>
      <c r="D858" s="92"/>
      <c r="E858" s="92"/>
      <c r="F858" s="93"/>
      <c r="G858" s="92"/>
      <c r="H858" s="92"/>
      <c r="I858" s="93"/>
      <c r="J858" s="92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</row>
    <row r="859" ht="12.75" customHeight="1">
      <c r="A859" s="45"/>
      <c r="B859" s="92"/>
      <c r="C859" s="92"/>
      <c r="D859" s="92"/>
      <c r="E859" s="92"/>
      <c r="F859" s="93"/>
      <c r="G859" s="92"/>
      <c r="H859" s="92"/>
      <c r="I859" s="93"/>
      <c r="J859" s="92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</row>
    <row r="860" ht="12.75" customHeight="1">
      <c r="A860" s="45"/>
      <c r="B860" s="92"/>
      <c r="C860" s="92"/>
      <c r="D860" s="92"/>
      <c r="E860" s="92"/>
      <c r="F860" s="93"/>
      <c r="G860" s="92"/>
      <c r="H860" s="92"/>
      <c r="I860" s="93"/>
      <c r="J860" s="92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</row>
    <row r="861" ht="12.75" customHeight="1">
      <c r="A861" s="45"/>
      <c r="B861" s="92"/>
      <c r="C861" s="92"/>
      <c r="D861" s="92"/>
      <c r="E861" s="92"/>
      <c r="F861" s="93"/>
      <c r="G861" s="92"/>
      <c r="H861" s="92"/>
      <c r="I861" s="93"/>
      <c r="J861" s="92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</row>
    <row r="862" ht="12.75" customHeight="1">
      <c r="A862" s="45"/>
      <c r="B862" s="92"/>
      <c r="C862" s="92"/>
      <c r="D862" s="92"/>
      <c r="E862" s="92"/>
      <c r="F862" s="93"/>
      <c r="G862" s="92"/>
      <c r="H862" s="92"/>
      <c r="I862" s="93"/>
      <c r="J862" s="92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</row>
    <row r="863" ht="12.75" customHeight="1">
      <c r="A863" s="45"/>
      <c r="B863" s="92"/>
      <c r="C863" s="92"/>
      <c r="D863" s="92"/>
      <c r="E863" s="92"/>
      <c r="F863" s="93"/>
      <c r="G863" s="92"/>
      <c r="H863" s="92"/>
      <c r="I863" s="93"/>
      <c r="J863" s="92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</row>
    <row r="864" ht="12.75" customHeight="1">
      <c r="A864" s="45"/>
      <c r="B864" s="92"/>
      <c r="C864" s="92"/>
      <c r="D864" s="92"/>
      <c r="E864" s="92"/>
      <c r="F864" s="93"/>
      <c r="G864" s="92"/>
      <c r="H864" s="92"/>
      <c r="I864" s="93"/>
      <c r="J864" s="92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</row>
    <row r="865" ht="12.75" customHeight="1">
      <c r="A865" s="45"/>
      <c r="B865" s="92"/>
      <c r="C865" s="92"/>
      <c r="D865" s="92"/>
      <c r="E865" s="92"/>
      <c r="F865" s="93"/>
      <c r="G865" s="92"/>
      <c r="H865" s="92"/>
      <c r="I865" s="93"/>
      <c r="J865" s="92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</row>
    <row r="866" ht="12.75" customHeight="1">
      <c r="A866" s="45"/>
      <c r="B866" s="92"/>
      <c r="C866" s="92"/>
      <c r="D866" s="92"/>
      <c r="E866" s="92"/>
      <c r="F866" s="93"/>
      <c r="G866" s="92"/>
      <c r="H866" s="92"/>
      <c r="I866" s="93"/>
      <c r="J866" s="92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</row>
    <row r="867" ht="12.75" customHeight="1">
      <c r="A867" s="45"/>
      <c r="B867" s="92"/>
      <c r="C867" s="92"/>
      <c r="D867" s="92"/>
      <c r="E867" s="92"/>
      <c r="F867" s="93"/>
      <c r="G867" s="92"/>
      <c r="H867" s="92"/>
      <c r="I867" s="93"/>
      <c r="J867" s="92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</row>
    <row r="868" ht="12.75" customHeight="1">
      <c r="A868" s="45"/>
      <c r="B868" s="92"/>
      <c r="C868" s="92"/>
      <c r="D868" s="92"/>
      <c r="E868" s="92"/>
      <c r="F868" s="93"/>
      <c r="G868" s="92"/>
      <c r="H868" s="92"/>
      <c r="I868" s="93"/>
      <c r="J868" s="92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</row>
    <row r="869" ht="12.75" customHeight="1">
      <c r="A869" s="45"/>
      <c r="B869" s="92"/>
      <c r="C869" s="92"/>
      <c r="D869" s="92"/>
      <c r="E869" s="92"/>
      <c r="F869" s="93"/>
      <c r="G869" s="92"/>
      <c r="H869" s="92"/>
      <c r="I869" s="93"/>
      <c r="J869" s="92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</row>
    <row r="870" ht="12.75" customHeight="1">
      <c r="A870" s="45"/>
      <c r="B870" s="92"/>
      <c r="C870" s="92"/>
      <c r="D870" s="92"/>
      <c r="E870" s="92"/>
      <c r="F870" s="93"/>
      <c r="G870" s="92"/>
      <c r="H870" s="92"/>
      <c r="I870" s="93"/>
      <c r="J870" s="92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</row>
    <row r="871" ht="12.75" customHeight="1">
      <c r="A871" s="45"/>
      <c r="B871" s="92"/>
      <c r="C871" s="92"/>
      <c r="D871" s="92"/>
      <c r="E871" s="92"/>
      <c r="F871" s="93"/>
      <c r="G871" s="92"/>
      <c r="H871" s="92"/>
      <c r="I871" s="93"/>
      <c r="J871" s="92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</row>
    <row r="872" ht="12.75" customHeight="1">
      <c r="A872" s="45"/>
      <c r="B872" s="92"/>
      <c r="C872" s="92"/>
      <c r="D872" s="92"/>
      <c r="E872" s="92"/>
      <c r="F872" s="93"/>
      <c r="G872" s="92"/>
      <c r="H872" s="92"/>
      <c r="I872" s="93"/>
      <c r="J872" s="92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</row>
    <row r="873" ht="12.75" customHeight="1">
      <c r="A873" s="45"/>
      <c r="B873" s="92"/>
      <c r="C873" s="92"/>
      <c r="D873" s="92"/>
      <c r="E873" s="92"/>
      <c r="F873" s="93"/>
      <c r="G873" s="92"/>
      <c r="H873" s="92"/>
      <c r="I873" s="93"/>
      <c r="J873" s="92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</row>
    <row r="874" ht="12.75" customHeight="1">
      <c r="A874" s="45"/>
      <c r="B874" s="92"/>
      <c r="C874" s="92"/>
      <c r="D874" s="92"/>
      <c r="E874" s="92"/>
      <c r="F874" s="93"/>
      <c r="G874" s="92"/>
      <c r="H874" s="92"/>
      <c r="I874" s="93"/>
      <c r="J874" s="92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</row>
    <row r="875" ht="12.75" customHeight="1">
      <c r="A875" s="45"/>
      <c r="B875" s="92"/>
      <c r="C875" s="92"/>
      <c r="D875" s="92"/>
      <c r="E875" s="92"/>
      <c r="F875" s="93"/>
      <c r="G875" s="92"/>
      <c r="H875" s="92"/>
      <c r="I875" s="93"/>
      <c r="J875" s="92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</row>
    <row r="876" ht="12.75" customHeight="1">
      <c r="A876" s="45"/>
      <c r="B876" s="92"/>
      <c r="C876" s="92"/>
      <c r="D876" s="92"/>
      <c r="E876" s="92"/>
      <c r="F876" s="93"/>
      <c r="G876" s="92"/>
      <c r="H876" s="92"/>
      <c r="I876" s="93"/>
      <c r="J876" s="92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</row>
    <row r="877" ht="12.75" customHeight="1">
      <c r="A877" s="45"/>
      <c r="B877" s="92"/>
      <c r="C877" s="92"/>
      <c r="D877" s="92"/>
      <c r="E877" s="92"/>
      <c r="F877" s="93"/>
      <c r="G877" s="92"/>
      <c r="H877" s="92"/>
      <c r="I877" s="93"/>
      <c r="J877" s="92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</row>
    <row r="878" ht="12.75" customHeight="1">
      <c r="A878" s="45"/>
      <c r="B878" s="92"/>
      <c r="C878" s="92"/>
      <c r="D878" s="92"/>
      <c r="E878" s="92"/>
      <c r="F878" s="93"/>
      <c r="G878" s="92"/>
      <c r="H878" s="92"/>
      <c r="I878" s="93"/>
      <c r="J878" s="92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</row>
    <row r="879" ht="12.75" customHeight="1">
      <c r="A879" s="45"/>
      <c r="B879" s="92"/>
      <c r="C879" s="92"/>
      <c r="D879" s="92"/>
      <c r="E879" s="92"/>
      <c r="F879" s="93"/>
      <c r="G879" s="92"/>
      <c r="H879" s="92"/>
      <c r="I879" s="93"/>
      <c r="J879" s="92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</row>
    <row r="880" ht="12.75" customHeight="1">
      <c r="A880" s="45"/>
      <c r="B880" s="92"/>
      <c r="C880" s="92"/>
      <c r="D880" s="92"/>
      <c r="E880" s="92"/>
      <c r="F880" s="93"/>
      <c r="G880" s="92"/>
      <c r="H880" s="92"/>
      <c r="I880" s="93"/>
      <c r="J880" s="92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</row>
    <row r="881" ht="12.75" customHeight="1">
      <c r="A881" s="45"/>
      <c r="B881" s="92"/>
      <c r="C881" s="92"/>
      <c r="D881" s="92"/>
      <c r="E881" s="92"/>
      <c r="F881" s="93"/>
      <c r="G881" s="92"/>
      <c r="H881" s="92"/>
      <c r="I881" s="93"/>
      <c r="J881" s="92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</row>
    <row r="882" ht="12.75" customHeight="1">
      <c r="A882" s="45"/>
      <c r="B882" s="92"/>
      <c r="C882" s="92"/>
      <c r="D882" s="92"/>
      <c r="E882" s="92"/>
      <c r="F882" s="93"/>
      <c r="G882" s="92"/>
      <c r="H882" s="92"/>
      <c r="I882" s="93"/>
      <c r="J882" s="92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</row>
    <row r="883" ht="12.75" customHeight="1">
      <c r="A883" s="45"/>
      <c r="B883" s="92"/>
      <c r="C883" s="92"/>
      <c r="D883" s="92"/>
      <c r="E883" s="92"/>
      <c r="F883" s="93"/>
      <c r="G883" s="92"/>
      <c r="H883" s="92"/>
      <c r="I883" s="93"/>
      <c r="J883" s="92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</row>
    <row r="884" ht="12.75" customHeight="1">
      <c r="A884" s="45"/>
      <c r="B884" s="92"/>
      <c r="C884" s="92"/>
      <c r="D884" s="92"/>
      <c r="E884" s="92"/>
      <c r="F884" s="93"/>
      <c r="G884" s="92"/>
      <c r="H884" s="92"/>
      <c r="I884" s="93"/>
      <c r="J884" s="92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</row>
    <row r="885" ht="12.75" customHeight="1">
      <c r="A885" s="45"/>
      <c r="B885" s="92"/>
      <c r="C885" s="92"/>
      <c r="D885" s="92"/>
      <c r="E885" s="92"/>
      <c r="F885" s="93"/>
      <c r="G885" s="92"/>
      <c r="H885" s="92"/>
      <c r="I885" s="93"/>
      <c r="J885" s="92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</row>
    <row r="886" ht="12.75" customHeight="1">
      <c r="A886" s="45"/>
      <c r="B886" s="92"/>
      <c r="C886" s="92"/>
      <c r="D886" s="92"/>
      <c r="E886" s="92"/>
      <c r="F886" s="93"/>
      <c r="G886" s="92"/>
      <c r="H886" s="92"/>
      <c r="I886" s="93"/>
      <c r="J886" s="92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</row>
    <row r="887" ht="12.75" customHeight="1">
      <c r="A887" s="45"/>
      <c r="B887" s="92"/>
      <c r="C887" s="92"/>
      <c r="D887" s="92"/>
      <c r="E887" s="92"/>
      <c r="F887" s="93"/>
      <c r="G887" s="92"/>
      <c r="H887" s="92"/>
      <c r="I887" s="93"/>
      <c r="J887" s="92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</row>
    <row r="888" ht="12.75" customHeight="1">
      <c r="A888" s="45"/>
      <c r="B888" s="92"/>
      <c r="C888" s="92"/>
      <c r="D888" s="92"/>
      <c r="E888" s="92"/>
      <c r="F888" s="93"/>
      <c r="G888" s="92"/>
      <c r="H888" s="92"/>
      <c r="I888" s="93"/>
      <c r="J888" s="92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</row>
    <row r="889" ht="12.75" customHeight="1">
      <c r="A889" s="45"/>
      <c r="B889" s="92"/>
      <c r="C889" s="92"/>
      <c r="D889" s="92"/>
      <c r="E889" s="92"/>
      <c r="F889" s="93"/>
      <c r="G889" s="92"/>
      <c r="H889" s="92"/>
      <c r="I889" s="93"/>
      <c r="J889" s="92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</row>
    <row r="890" ht="12.75" customHeight="1">
      <c r="A890" s="45"/>
      <c r="B890" s="92"/>
      <c r="C890" s="92"/>
      <c r="D890" s="92"/>
      <c r="E890" s="92"/>
      <c r="F890" s="93"/>
      <c r="G890" s="92"/>
      <c r="H890" s="92"/>
      <c r="I890" s="93"/>
      <c r="J890" s="92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</row>
    <row r="891" ht="12.75" customHeight="1">
      <c r="A891" s="45"/>
      <c r="B891" s="92"/>
      <c r="C891" s="92"/>
      <c r="D891" s="92"/>
      <c r="E891" s="92"/>
      <c r="F891" s="93"/>
      <c r="G891" s="92"/>
      <c r="H891" s="92"/>
      <c r="I891" s="93"/>
      <c r="J891" s="92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</row>
    <row r="892" ht="12.75" customHeight="1">
      <c r="A892" s="45"/>
      <c r="B892" s="92"/>
      <c r="C892" s="92"/>
      <c r="D892" s="92"/>
      <c r="E892" s="92"/>
      <c r="F892" s="93"/>
      <c r="G892" s="92"/>
      <c r="H892" s="92"/>
      <c r="I892" s="93"/>
      <c r="J892" s="92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</row>
    <row r="893" ht="12.75" customHeight="1">
      <c r="A893" s="45"/>
      <c r="B893" s="92"/>
      <c r="C893" s="92"/>
      <c r="D893" s="92"/>
      <c r="E893" s="92"/>
      <c r="F893" s="93"/>
      <c r="G893" s="92"/>
      <c r="H893" s="92"/>
      <c r="I893" s="93"/>
      <c r="J893" s="92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</row>
    <row r="894" ht="12.75" customHeight="1">
      <c r="A894" s="45"/>
      <c r="B894" s="92"/>
      <c r="C894" s="92"/>
      <c r="D894" s="92"/>
      <c r="E894" s="92"/>
      <c r="F894" s="93"/>
      <c r="G894" s="92"/>
      <c r="H894" s="92"/>
      <c r="I894" s="93"/>
      <c r="J894" s="92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</row>
    <row r="895" ht="12.75" customHeight="1">
      <c r="A895" s="45"/>
      <c r="B895" s="92"/>
      <c r="C895" s="92"/>
      <c r="D895" s="92"/>
      <c r="E895" s="92"/>
      <c r="F895" s="93"/>
      <c r="G895" s="92"/>
      <c r="H895" s="92"/>
      <c r="I895" s="93"/>
      <c r="J895" s="92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</row>
    <row r="896" ht="12.75" customHeight="1">
      <c r="A896" s="45"/>
      <c r="B896" s="92"/>
      <c r="C896" s="92"/>
      <c r="D896" s="92"/>
      <c r="E896" s="92"/>
      <c r="F896" s="93"/>
      <c r="G896" s="92"/>
      <c r="H896" s="92"/>
      <c r="I896" s="93"/>
      <c r="J896" s="92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</row>
    <row r="897" ht="12.75" customHeight="1">
      <c r="A897" s="45"/>
      <c r="B897" s="92"/>
      <c r="C897" s="92"/>
      <c r="D897" s="92"/>
      <c r="E897" s="92"/>
      <c r="F897" s="93"/>
      <c r="G897" s="92"/>
      <c r="H897" s="92"/>
      <c r="I897" s="93"/>
      <c r="J897" s="92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</row>
    <row r="898" ht="12.75" customHeight="1">
      <c r="A898" s="45"/>
      <c r="B898" s="92"/>
      <c r="C898" s="92"/>
      <c r="D898" s="92"/>
      <c r="E898" s="92"/>
      <c r="F898" s="93"/>
      <c r="G898" s="92"/>
      <c r="H898" s="92"/>
      <c r="I898" s="93"/>
      <c r="J898" s="92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</row>
    <row r="899" ht="12.75" customHeight="1">
      <c r="A899" s="45"/>
      <c r="B899" s="92"/>
      <c r="C899" s="92"/>
      <c r="D899" s="92"/>
      <c r="E899" s="92"/>
      <c r="F899" s="93"/>
      <c r="G899" s="92"/>
      <c r="H899" s="92"/>
      <c r="I899" s="93"/>
      <c r="J899" s="92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</row>
    <row r="900" ht="12.75" customHeight="1">
      <c r="A900" s="45"/>
      <c r="B900" s="92"/>
      <c r="C900" s="92"/>
      <c r="D900" s="92"/>
      <c r="E900" s="92"/>
      <c r="F900" s="93"/>
      <c r="G900" s="92"/>
      <c r="H900" s="92"/>
      <c r="I900" s="93"/>
      <c r="J900" s="92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</row>
    <row r="901" ht="12.75" customHeight="1">
      <c r="A901" s="45"/>
      <c r="B901" s="92"/>
      <c r="C901" s="92"/>
      <c r="D901" s="92"/>
      <c r="E901" s="92"/>
      <c r="F901" s="93"/>
      <c r="G901" s="92"/>
      <c r="H901" s="92"/>
      <c r="I901" s="93"/>
      <c r="J901" s="92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</row>
    <row r="902" ht="12.75" customHeight="1">
      <c r="A902" s="45"/>
      <c r="B902" s="92"/>
      <c r="C902" s="92"/>
      <c r="D902" s="92"/>
      <c r="E902" s="92"/>
      <c r="F902" s="93"/>
      <c r="G902" s="92"/>
      <c r="H902" s="92"/>
      <c r="I902" s="93"/>
      <c r="J902" s="92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</row>
    <row r="903" ht="12.75" customHeight="1">
      <c r="A903" s="45"/>
      <c r="B903" s="92"/>
      <c r="C903" s="92"/>
      <c r="D903" s="92"/>
      <c r="E903" s="92"/>
      <c r="F903" s="93"/>
      <c r="G903" s="92"/>
      <c r="H903" s="92"/>
      <c r="I903" s="93"/>
      <c r="J903" s="92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</row>
    <row r="904" ht="12.75" customHeight="1">
      <c r="A904" s="45"/>
      <c r="B904" s="92"/>
      <c r="C904" s="92"/>
      <c r="D904" s="92"/>
      <c r="E904" s="92"/>
      <c r="F904" s="93"/>
      <c r="G904" s="92"/>
      <c r="H904" s="92"/>
      <c r="I904" s="93"/>
      <c r="J904" s="92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</row>
    <row r="905" ht="12.75" customHeight="1">
      <c r="A905" s="45"/>
      <c r="B905" s="92"/>
      <c r="C905" s="92"/>
      <c r="D905" s="92"/>
      <c r="E905" s="92"/>
      <c r="F905" s="93"/>
      <c r="G905" s="92"/>
      <c r="H905" s="92"/>
      <c r="I905" s="93"/>
      <c r="J905" s="92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</row>
    <row r="906" ht="12.75" customHeight="1">
      <c r="A906" s="45"/>
      <c r="B906" s="92"/>
      <c r="C906" s="92"/>
      <c r="D906" s="92"/>
      <c r="E906" s="92"/>
      <c r="F906" s="93"/>
      <c r="G906" s="92"/>
      <c r="H906" s="92"/>
      <c r="I906" s="93"/>
      <c r="J906" s="92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</row>
    <row r="907" ht="12.75" customHeight="1">
      <c r="A907" s="45"/>
      <c r="B907" s="92"/>
      <c r="C907" s="92"/>
      <c r="D907" s="92"/>
      <c r="E907" s="92"/>
      <c r="F907" s="93"/>
      <c r="G907" s="92"/>
      <c r="H907" s="92"/>
      <c r="I907" s="93"/>
      <c r="J907" s="92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</row>
    <row r="908" ht="12.75" customHeight="1">
      <c r="A908" s="45"/>
      <c r="B908" s="92"/>
      <c r="C908" s="92"/>
      <c r="D908" s="92"/>
      <c r="E908" s="92"/>
      <c r="F908" s="93"/>
      <c r="G908" s="92"/>
      <c r="H908" s="92"/>
      <c r="I908" s="93"/>
      <c r="J908" s="92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</row>
    <row r="909" ht="12.75" customHeight="1">
      <c r="A909" s="45"/>
      <c r="B909" s="92"/>
      <c r="C909" s="92"/>
      <c r="D909" s="92"/>
      <c r="E909" s="92"/>
      <c r="F909" s="93"/>
      <c r="G909" s="92"/>
      <c r="H909" s="92"/>
      <c r="I909" s="93"/>
      <c r="J909" s="92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</row>
    <row r="910" ht="12.75" customHeight="1">
      <c r="A910" s="45"/>
      <c r="B910" s="92"/>
      <c r="C910" s="92"/>
      <c r="D910" s="92"/>
      <c r="E910" s="92"/>
      <c r="F910" s="93"/>
      <c r="G910" s="92"/>
      <c r="H910" s="92"/>
      <c r="I910" s="93"/>
      <c r="J910" s="92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</row>
    <row r="911" ht="12.75" customHeight="1">
      <c r="A911" s="45"/>
      <c r="B911" s="92"/>
      <c r="C911" s="92"/>
      <c r="D911" s="92"/>
      <c r="E911" s="92"/>
      <c r="F911" s="93"/>
      <c r="G911" s="92"/>
      <c r="H911" s="92"/>
      <c r="I911" s="93"/>
      <c r="J911" s="92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</row>
    <row r="912" ht="12.75" customHeight="1">
      <c r="A912" s="45"/>
      <c r="B912" s="92"/>
      <c r="C912" s="92"/>
      <c r="D912" s="92"/>
      <c r="E912" s="92"/>
      <c r="F912" s="93"/>
      <c r="G912" s="92"/>
      <c r="H912" s="92"/>
      <c r="I912" s="93"/>
      <c r="J912" s="92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</row>
    <row r="913" ht="12.75" customHeight="1">
      <c r="A913" s="45"/>
      <c r="B913" s="92"/>
      <c r="C913" s="92"/>
      <c r="D913" s="92"/>
      <c r="E913" s="92"/>
      <c r="F913" s="93"/>
      <c r="G913" s="92"/>
      <c r="H913" s="92"/>
      <c r="I913" s="93"/>
      <c r="J913" s="92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</row>
    <row r="914" ht="12.75" customHeight="1">
      <c r="A914" s="45"/>
      <c r="B914" s="92"/>
      <c r="C914" s="92"/>
      <c r="D914" s="92"/>
      <c r="E914" s="92"/>
      <c r="F914" s="93"/>
      <c r="G914" s="92"/>
      <c r="H914" s="92"/>
      <c r="I914" s="93"/>
      <c r="J914" s="92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</row>
    <row r="915" ht="12.75" customHeight="1">
      <c r="A915" s="45"/>
      <c r="B915" s="92"/>
      <c r="C915" s="92"/>
      <c r="D915" s="92"/>
      <c r="E915" s="92"/>
      <c r="F915" s="93"/>
      <c r="G915" s="92"/>
      <c r="H915" s="92"/>
      <c r="I915" s="93"/>
      <c r="J915" s="92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</row>
    <row r="916" ht="12.75" customHeight="1">
      <c r="A916" s="45"/>
      <c r="B916" s="92"/>
      <c r="C916" s="92"/>
      <c r="D916" s="92"/>
      <c r="E916" s="92"/>
      <c r="F916" s="93"/>
      <c r="G916" s="92"/>
      <c r="H916" s="92"/>
      <c r="I916" s="93"/>
      <c r="J916" s="92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</row>
    <row r="917" ht="12.75" customHeight="1">
      <c r="A917" s="45"/>
      <c r="B917" s="92"/>
      <c r="C917" s="92"/>
      <c r="D917" s="92"/>
      <c r="E917" s="92"/>
      <c r="F917" s="93"/>
      <c r="G917" s="92"/>
      <c r="H917" s="92"/>
      <c r="I917" s="93"/>
      <c r="J917" s="92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</row>
    <row r="918" ht="12.75" customHeight="1">
      <c r="A918" s="45"/>
      <c r="B918" s="92"/>
      <c r="C918" s="92"/>
      <c r="D918" s="92"/>
      <c r="E918" s="92"/>
      <c r="F918" s="93"/>
      <c r="G918" s="92"/>
      <c r="H918" s="92"/>
      <c r="I918" s="93"/>
      <c r="J918" s="92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</row>
    <row r="919" ht="12.75" customHeight="1">
      <c r="A919" s="45"/>
      <c r="B919" s="92"/>
      <c r="C919" s="92"/>
      <c r="D919" s="92"/>
      <c r="E919" s="92"/>
      <c r="F919" s="93"/>
      <c r="G919" s="92"/>
      <c r="H919" s="92"/>
      <c r="I919" s="93"/>
      <c r="J919" s="92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</row>
    <row r="920" ht="12.75" customHeight="1">
      <c r="A920" s="45"/>
      <c r="B920" s="92"/>
      <c r="C920" s="92"/>
      <c r="D920" s="92"/>
      <c r="E920" s="92"/>
      <c r="F920" s="93"/>
      <c r="G920" s="92"/>
      <c r="H920" s="92"/>
      <c r="I920" s="93"/>
      <c r="J920" s="92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</row>
    <row r="921" ht="12.75" customHeight="1">
      <c r="A921" s="45"/>
      <c r="B921" s="92"/>
      <c r="C921" s="92"/>
      <c r="D921" s="92"/>
      <c r="E921" s="92"/>
      <c r="F921" s="93"/>
      <c r="G921" s="92"/>
      <c r="H921" s="92"/>
      <c r="I921" s="93"/>
      <c r="J921" s="92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</row>
    <row r="922" ht="12.75" customHeight="1">
      <c r="A922" s="45"/>
      <c r="B922" s="92"/>
      <c r="C922" s="92"/>
      <c r="D922" s="92"/>
      <c r="E922" s="92"/>
      <c r="F922" s="93"/>
      <c r="G922" s="92"/>
      <c r="H922" s="92"/>
      <c r="I922" s="93"/>
      <c r="J922" s="92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</row>
    <row r="923" ht="12.75" customHeight="1">
      <c r="A923" s="45"/>
      <c r="B923" s="92"/>
      <c r="C923" s="92"/>
      <c r="D923" s="92"/>
      <c r="E923" s="92"/>
      <c r="F923" s="93"/>
      <c r="G923" s="92"/>
      <c r="H923" s="92"/>
      <c r="I923" s="93"/>
      <c r="J923" s="92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</row>
    <row r="924" ht="12.75" customHeight="1">
      <c r="A924" s="45"/>
      <c r="B924" s="92"/>
      <c r="C924" s="92"/>
      <c r="D924" s="92"/>
      <c r="E924" s="92"/>
      <c r="F924" s="93"/>
      <c r="G924" s="92"/>
      <c r="H924" s="92"/>
      <c r="I924" s="93"/>
      <c r="J924" s="92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</row>
    <row r="925" ht="12.75" customHeight="1">
      <c r="A925" s="45"/>
      <c r="B925" s="92"/>
      <c r="C925" s="92"/>
      <c r="D925" s="92"/>
      <c r="E925" s="92"/>
      <c r="F925" s="93"/>
      <c r="G925" s="92"/>
      <c r="H925" s="92"/>
      <c r="I925" s="93"/>
      <c r="J925" s="92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</row>
    <row r="926" ht="12.75" customHeight="1">
      <c r="A926" s="45"/>
      <c r="B926" s="92"/>
      <c r="C926" s="92"/>
      <c r="D926" s="92"/>
      <c r="E926" s="92"/>
      <c r="F926" s="93"/>
      <c r="G926" s="92"/>
      <c r="H926" s="92"/>
      <c r="I926" s="93"/>
      <c r="J926" s="92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</row>
    <row r="927" ht="12.75" customHeight="1">
      <c r="A927" s="45"/>
      <c r="B927" s="92"/>
      <c r="C927" s="92"/>
      <c r="D927" s="92"/>
      <c r="E927" s="92"/>
      <c r="F927" s="93"/>
      <c r="G927" s="92"/>
      <c r="H927" s="92"/>
      <c r="I927" s="93"/>
      <c r="J927" s="92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</row>
    <row r="928" ht="12.75" customHeight="1">
      <c r="A928" s="45"/>
      <c r="B928" s="92"/>
      <c r="C928" s="92"/>
      <c r="D928" s="92"/>
      <c r="E928" s="92"/>
      <c r="F928" s="93"/>
      <c r="G928" s="92"/>
      <c r="H928" s="92"/>
      <c r="I928" s="93"/>
      <c r="J928" s="92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</row>
    <row r="929" ht="12.75" customHeight="1">
      <c r="A929" s="45"/>
      <c r="B929" s="92"/>
      <c r="C929" s="92"/>
      <c r="D929" s="92"/>
      <c r="E929" s="92"/>
      <c r="F929" s="93"/>
      <c r="G929" s="92"/>
      <c r="H929" s="92"/>
      <c r="I929" s="93"/>
      <c r="J929" s="92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</row>
    <row r="930" ht="12.75" customHeight="1">
      <c r="A930" s="45"/>
      <c r="B930" s="92"/>
      <c r="C930" s="92"/>
      <c r="D930" s="92"/>
      <c r="E930" s="92"/>
      <c r="F930" s="93"/>
      <c r="G930" s="92"/>
      <c r="H930" s="92"/>
      <c r="I930" s="93"/>
      <c r="J930" s="92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</row>
    <row r="931" ht="12.75" customHeight="1">
      <c r="A931" s="45"/>
      <c r="B931" s="92"/>
      <c r="C931" s="92"/>
      <c r="D931" s="92"/>
      <c r="E931" s="92"/>
      <c r="F931" s="93"/>
      <c r="G931" s="92"/>
      <c r="H931" s="92"/>
      <c r="I931" s="93"/>
      <c r="J931" s="92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</row>
    <row r="932" ht="12.75" customHeight="1">
      <c r="A932" s="45"/>
      <c r="B932" s="92"/>
      <c r="C932" s="92"/>
      <c r="D932" s="92"/>
      <c r="E932" s="92"/>
      <c r="F932" s="93"/>
      <c r="G932" s="92"/>
      <c r="H932" s="92"/>
      <c r="I932" s="93"/>
      <c r="J932" s="92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</row>
    <row r="933" ht="12.75" customHeight="1">
      <c r="A933" s="45"/>
      <c r="B933" s="92"/>
      <c r="C933" s="92"/>
      <c r="D933" s="92"/>
      <c r="E933" s="92"/>
      <c r="F933" s="93"/>
      <c r="G933" s="92"/>
      <c r="H933" s="92"/>
      <c r="I933" s="93"/>
      <c r="J933" s="92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</row>
    <row r="934" ht="12.75" customHeight="1">
      <c r="A934" s="45"/>
      <c r="B934" s="92"/>
      <c r="C934" s="92"/>
      <c r="D934" s="92"/>
      <c r="E934" s="92"/>
      <c r="F934" s="93"/>
      <c r="G934" s="92"/>
      <c r="H934" s="92"/>
      <c r="I934" s="93"/>
      <c r="J934" s="92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</row>
    <row r="935" ht="12.75" customHeight="1">
      <c r="A935" s="45"/>
      <c r="B935" s="92"/>
      <c r="C935" s="92"/>
      <c r="D935" s="92"/>
      <c r="E935" s="92"/>
      <c r="F935" s="93"/>
      <c r="G935" s="92"/>
      <c r="H935" s="92"/>
      <c r="I935" s="93"/>
      <c r="J935" s="92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</row>
    <row r="936" ht="12.75" customHeight="1">
      <c r="A936" s="45"/>
      <c r="B936" s="92"/>
      <c r="C936" s="92"/>
      <c r="D936" s="92"/>
      <c r="E936" s="92"/>
      <c r="F936" s="93"/>
      <c r="G936" s="92"/>
      <c r="H936" s="92"/>
      <c r="I936" s="93"/>
      <c r="J936" s="92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</row>
    <row r="937" ht="12.75" customHeight="1">
      <c r="A937" s="45"/>
      <c r="B937" s="92"/>
      <c r="C937" s="92"/>
      <c r="D937" s="92"/>
      <c r="E937" s="92"/>
      <c r="F937" s="93"/>
      <c r="G937" s="92"/>
      <c r="H937" s="92"/>
      <c r="I937" s="93"/>
      <c r="J937" s="92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</row>
    <row r="938" ht="12.75" customHeight="1">
      <c r="A938" s="45"/>
      <c r="B938" s="92"/>
      <c r="C938" s="92"/>
      <c r="D938" s="92"/>
      <c r="E938" s="92"/>
      <c r="F938" s="93"/>
      <c r="G938" s="92"/>
      <c r="H938" s="92"/>
      <c r="I938" s="93"/>
      <c r="J938" s="92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</row>
    <row r="939" ht="12.75" customHeight="1">
      <c r="A939" s="45"/>
      <c r="B939" s="92"/>
      <c r="C939" s="92"/>
      <c r="D939" s="92"/>
      <c r="E939" s="92"/>
      <c r="F939" s="93"/>
      <c r="G939" s="92"/>
      <c r="H939" s="92"/>
      <c r="I939" s="93"/>
      <c r="J939" s="92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</row>
    <row r="940" ht="12.75" customHeight="1">
      <c r="A940" s="45"/>
      <c r="B940" s="92"/>
      <c r="C940" s="92"/>
      <c r="D940" s="92"/>
      <c r="E940" s="92"/>
      <c r="F940" s="93"/>
      <c r="G940" s="92"/>
      <c r="H940" s="92"/>
      <c r="I940" s="93"/>
      <c r="J940" s="92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</row>
    <row r="941" ht="12.75" customHeight="1">
      <c r="A941" s="45"/>
      <c r="B941" s="92"/>
      <c r="C941" s="92"/>
      <c r="D941" s="92"/>
      <c r="E941" s="92"/>
      <c r="F941" s="93"/>
      <c r="G941" s="92"/>
      <c r="H941" s="92"/>
      <c r="I941" s="93"/>
      <c r="J941" s="92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</row>
    <row r="942" ht="12.75" customHeight="1">
      <c r="A942" s="45"/>
      <c r="B942" s="92"/>
      <c r="C942" s="92"/>
      <c r="D942" s="92"/>
      <c r="E942" s="92"/>
      <c r="F942" s="93"/>
      <c r="G942" s="92"/>
      <c r="H942" s="92"/>
      <c r="I942" s="93"/>
      <c r="J942" s="92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</row>
    <row r="943" ht="12.75" customHeight="1">
      <c r="A943" s="45"/>
      <c r="B943" s="92"/>
      <c r="C943" s="92"/>
      <c r="D943" s="92"/>
      <c r="E943" s="92"/>
      <c r="F943" s="93"/>
      <c r="G943" s="92"/>
      <c r="H943" s="92"/>
      <c r="I943" s="93"/>
      <c r="J943" s="92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</row>
    <row r="944" ht="12.75" customHeight="1">
      <c r="A944" s="45"/>
      <c r="B944" s="92"/>
      <c r="C944" s="92"/>
      <c r="D944" s="92"/>
      <c r="E944" s="92"/>
      <c r="F944" s="93"/>
      <c r="G944" s="92"/>
      <c r="H944" s="92"/>
      <c r="I944" s="93"/>
      <c r="J944" s="92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</row>
    <row r="945" ht="12.75" customHeight="1">
      <c r="A945" s="45"/>
      <c r="B945" s="92"/>
      <c r="C945" s="92"/>
      <c r="D945" s="92"/>
      <c r="E945" s="92"/>
      <c r="F945" s="93"/>
      <c r="G945" s="92"/>
      <c r="H945" s="92"/>
      <c r="I945" s="93"/>
      <c r="J945" s="92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</row>
    <row r="946" ht="12.75" customHeight="1">
      <c r="A946" s="45"/>
      <c r="B946" s="92"/>
      <c r="C946" s="92"/>
      <c r="D946" s="92"/>
      <c r="E946" s="92"/>
      <c r="F946" s="93"/>
      <c r="G946" s="92"/>
      <c r="H946" s="92"/>
      <c r="I946" s="93"/>
      <c r="J946" s="92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</row>
    <row r="947" ht="12.75" customHeight="1">
      <c r="A947" s="45"/>
      <c r="B947" s="92"/>
      <c r="C947" s="92"/>
      <c r="D947" s="92"/>
      <c r="E947" s="92"/>
      <c r="F947" s="93"/>
      <c r="G947" s="92"/>
      <c r="H947" s="92"/>
      <c r="I947" s="93"/>
      <c r="J947" s="92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</row>
    <row r="948" ht="12.75" customHeight="1">
      <c r="A948" s="45"/>
      <c r="B948" s="92"/>
      <c r="C948" s="92"/>
      <c r="D948" s="92"/>
      <c r="E948" s="92"/>
      <c r="F948" s="93"/>
      <c r="G948" s="92"/>
      <c r="H948" s="92"/>
      <c r="I948" s="93"/>
      <c r="J948" s="92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</row>
    <row r="949" ht="12.75" customHeight="1">
      <c r="A949" s="45"/>
      <c r="B949" s="92"/>
      <c r="C949" s="92"/>
      <c r="D949" s="92"/>
      <c r="E949" s="92"/>
      <c r="F949" s="93"/>
      <c r="G949" s="92"/>
      <c r="H949" s="92"/>
      <c r="I949" s="93"/>
      <c r="J949" s="92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</row>
    <row r="950" ht="12.75" customHeight="1">
      <c r="A950" s="45"/>
      <c r="B950" s="92"/>
      <c r="C950" s="92"/>
      <c r="D950" s="92"/>
      <c r="E950" s="92"/>
      <c r="F950" s="93"/>
      <c r="G950" s="92"/>
      <c r="H950" s="92"/>
      <c r="I950" s="93"/>
      <c r="J950" s="92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</row>
    <row r="951" ht="12.75" customHeight="1">
      <c r="A951" s="45"/>
      <c r="B951" s="92"/>
      <c r="C951" s="92"/>
      <c r="D951" s="92"/>
      <c r="E951" s="92"/>
      <c r="F951" s="93"/>
      <c r="G951" s="92"/>
      <c r="H951" s="92"/>
      <c r="I951" s="93"/>
      <c r="J951" s="92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</row>
    <row r="952" ht="12.75" customHeight="1">
      <c r="A952" s="45"/>
      <c r="B952" s="92"/>
      <c r="C952" s="92"/>
      <c r="D952" s="92"/>
      <c r="E952" s="92"/>
      <c r="F952" s="93"/>
      <c r="G952" s="92"/>
      <c r="H952" s="92"/>
      <c r="I952" s="93"/>
      <c r="J952" s="92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</row>
    <row r="953" ht="12.75" customHeight="1">
      <c r="A953" s="45"/>
      <c r="B953" s="92"/>
      <c r="C953" s="92"/>
      <c r="D953" s="92"/>
      <c r="E953" s="92"/>
      <c r="F953" s="93"/>
      <c r="G953" s="92"/>
      <c r="H953" s="92"/>
      <c r="I953" s="93"/>
      <c r="J953" s="92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</row>
    <row r="954" ht="12.75" customHeight="1">
      <c r="A954" s="45"/>
      <c r="B954" s="92"/>
      <c r="C954" s="92"/>
      <c r="D954" s="92"/>
      <c r="E954" s="92"/>
      <c r="F954" s="93"/>
      <c r="G954" s="92"/>
      <c r="H954" s="92"/>
      <c r="I954" s="93"/>
      <c r="J954" s="92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</row>
    <row r="955" ht="12.75" customHeight="1">
      <c r="A955" s="45"/>
      <c r="B955" s="92"/>
      <c r="C955" s="92"/>
      <c r="D955" s="92"/>
      <c r="E955" s="92"/>
      <c r="F955" s="93"/>
      <c r="G955" s="92"/>
      <c r="H955" s="92"/>
      <c r="I955" s="93"/>
      <c r="J955" s="92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</row>
    <row r="956" ht="12.75" customHeight="1">
      <c r="A956" s="45"/>
      <c r="B956" s="92"/>
      <c r="C956" s="92"/>
      <c r="D956" s="92"/>
      <c r="E956" s="92"/>
      <c r="F956" s="93"/>
      <c r="G956" s="92"/>
      <c r="H956" s="92"/>
      <c r="I956" s="93"/>
      <c r="J956" s="92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</row>
    <row r="957" ht="12.75" customHeight="1">
      <c r="A957" s="45"/>
      <c r="B957" s="92"/>
      <c r="C957" s="92"/>
      <c r="D957" s="92"/>
      <c r="E957" s="92"/>
      <c r="F957" s="93"/>
      <c r="G957" s="92"/>
      <c r="H957" s="92"/>
      <c r="I957" s="93"/>
      <c r="J957" s="92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</row>
    <row r="958" ht="12.75" customHeight="1">
      <c r="A958" s="45"/>
      <c r="B958" s="92"/>
      <c r="C958" s="92"/>
      <c r="D958" s="92"/>
      <c r="E958" s="92"/>
      <c r="F958" s="93"/>
      <c r="G958" s="92"/>
      <c r="H958" s="92"/>
      <c r="I958" s="93"/>
      <c r="J958" s="92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</row>
    <row r="959" ht="12.75" customHeight="1">
      <c r="A959" s="45"/>
      <c r="B959" s="92"/>
      <c r="C959" s="92"/>
      <c r="D959" s="92"/>
      <c r="E959" s="92"/>
      <c r="F959" s="93"/>
      <c r="G959" s="92"/>
      <c r="H959" s="92"/>
      <c r="I959" s="93"/>
      <c r="J959" s="92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</row>
    <row r="960" ht="12.75" customHeight="1">
      <c r="A960" s="45"/>
      <c r="B960" s="92"/>
      <c r="C960" s="92"/>
      <c r="D960" s="92"/>
      <c r="E960" s="92"/>
      <c r="F960" s="93"/>
      <c r="G960" s="92"/>
      <c r="H960" s="92"/>
      <c r="I960" s="93"/>
      <c r="J960" s="92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</row>
    <row r="961" ht="12.75" customHeight="1">
      <c r="A961" s="45"/>
      <c r="B961" s="92"/>
      <c r="C961" s="92"/>
      <c r="D961" s="92"/>
      <c r="E961" s="92"/>
      <c r="F961" s="93"/>
      <c r="G961" s="92"/>
      <c r="H961" s="92"/>
      <c r="I961" s="93"/>
      <c r="J961" s="92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</row>
    <row r="962" ht="12.75" customHeight="1">
      <c r="A962" s="45"/>
      <c r="B962" s="92"/>
      <c r="C962" s="92"/>
      <c r="D962" s="92"/>
      <c r="E962" s="92"/>
      <c r="F962" s="93"/>
      <c r="G962" s="92"/>
      <c r="H962" s="92"/>
      <c r="I962" s="93"/>
      <c r="J962" s="92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</row>
    <row r="963" ht="12.75" customHeight="1">
      <c r="A963" s="45"/>
      <c r="B963" s="92"/>
      <c r="C963" s="92"/>
      <c r="D963" s="92"/>
      <c r="E963" s="92"/>
      <c r="F963" s="93"/>
      <c r="G963" s="92"/>
      <c r="H963" s="92"/>
      <c r="I963" s="93"/>
      <c r="J963" s="92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</row>
    <row r="964" ht="12.75" customHeight="1">
      <c r="A964" s="45"/>
      <c r="B964" s="92"/>
      <c r="C964" s="92"/>
      <c r="D964" s="92"/>
      <c r="E964" s="92"/>
      <c r="F964" s="93"/>
      <c r="G964" s="92"/>
      <c r="H964" s="92"/>
      <c r="I964" s="93"/>
      <c r="J964" s="92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</row>
    <row r="965" ht="12.75" customHeight="1">
      <c r="A965" s="45"/>
      <c r="B965" s="92"/>
      <c r="C965" s="92"/>
      <c r="D965" s="92"/>
      <c r="E965" s="92"/>
      <c r="F965" s="93"/>
      <c r="G965" s="92"/>
      <c r="H965" s="92"/>
      <c r="I965" s="93"/>
      <c r="J965" s="92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</row>
    <row r="966" ht="12.75" customHeight="1">
      <c r="A966" s="45"/>
      <c r="B966" s="92"/>
      <c r="C966" s="92"/>
      <c r="D966" s="92"/>
      <c r="E966" s="92"/>
      <c r="F966" s="93"/>
      <c r="G966" s="92"/>
      <c r="H966" s="92"/>
      <c r="I966" s="93"/>
      <c r="J966" s="92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</row>
    <row r="967" ht="12.75" customHeight="1">
      <c r="A967" s="45"/>
      <c r="B967" s="92"/>
      <c r="C967" s="92"/>
      <c r="D967" s="92"/>
      <c r="E967" s="92"/>
      <c r="F967" s="93"/>
      <c r="G967" s="92"/>
      <c r="H967" s="92"/>
      <c r="I967" s="93"/>
      <c r="J967" s="92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</row>
    <row r="968" ht="12.75" customHeight="1">
      <c r="A968" s="45"/>
      <c r="B968" s="92"/>
      <c r="C968" s="92"/>
      <c r="D968" s="92"/>
      <c r="E968" s="92"/>
      <c r="F968" s="93"/>
      <c r="G968" s="92"/>
      <c r="H968" s="92"/>
      <c r="I968" s="93"/>
      <c r="J968" s="92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</row>
    <row r="969" ht="12.75" customHeight="1">
      <c r="A969" s="45"/>
      <c r="B969" s="92"/>
      <c r="C969" s="92"/>
      <c r="D969" s="92"/>
      <c r="E969" s="92"/>
      <c r="F969" s="93"/>
      <c r="G969" s="92"/>
      <c r="H969" s="92"/>
      <c r="I969" s="93"/>
      <c r="J969" s="92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</row>
    <row r="970" ht="12.75" customHeight="1">
      <c r="A970" s="45"/>
      <c r="B970" s="92"/>
      <c r="C970" s="92"/>
      <c r="D970" s="92"/>
      <c r="E970" s="92"/>
      <c r="F970" s="93"/>
      <c r="G970" s="92"/>
      <c r="H970" s="92"/>
      <c r="I970" s="93"/>
      <c r="J970" s="92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</row>
    <row r="971" ht="12.75" customHeight="1">
      <c r="A971" s="45"/>
      <c r="B971" s="92"/>
      <c r="C971" s="92"/>
      <c r="D971" s="92"/>
      <c r="E971" s="92"/>
      <c r="F971" s="93"/>
      <c r="G971" s="92"/>
      <c r="H971" s="92"/>
      <c r="I971" s="93"/>
      <c r="J971" s="92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</row>
    <row r="972" ht="12.75" customHeight="1">
      <c r="A972" s="45"/>
      <c r="B972" s="92"/>
      <c r="C972" s="92"/>
      <c r="D972" s="92"/>
      <c r="E972" s="92"/>
      <c r="F972" s="93"/>
      <c r="G972" s="92"/>
      <c r="H972" s="92"/>
      <c r="I972" s="93"/>
      <c r="J972" s="92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</row>
    <row r="973" ht="12.75" customHeight="1">
      <c r="A973" s="45"/>
      <c r="B973" s="92"/>
      <c r="C973" s="92"/>
      <c r="D973" s="92"/>
      <c r="E973" s="92"/>
      <c r="F973" s="93"/>
      <c r="G973" s="92"/>
      <c r="H973" s="92"/>
      <c r="I973" s="93"/>
      <c r="J973" s="92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</row>
    <row r="974" ht="12.75" customHeight="1">
      <c r="A974" s="45"/>
      <c r="B974" s="92"/>
      <c r="C974" s="92"/>
      <c r="D974" s="92"/>
      <c r="E974" s="92"/>
      <c r="F974" s="93"/>
      <c r="G974" s="92"/>
      <c r="H974" s="92"/>
      <c r="I974" s="93"/>
      <c r="J974" s="92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</row>
    <row r="975" ht="12.75" customHeight="1">
      <c r="A975" s="45"/>
      <c r="B975" s="92"/>
      <c r="C975" s="92"/>
      <c r="D975" s="92"/>
      <c r="E975" s="92"/>
      <c r="F975" s="93"/>
      <c r="G975" s="92"/>
      <c r="H975" s="92"/>
      <c r="I975" s="93"/>
      <c r="J975" s="92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</row>
    <row r="976" ht="12.75" customHeight="1">
      <c r="A976" s="45"/>
      <c r="B976" s="92"/>
      <c r="C976" s="92"/>
      <c r="D976" s="92"/>
      <c r="E976" s="92"/>
      <c r="F976" s="93"/>
      <c r="G976" s="92"/>
      <c r="H976" s="92"/>
      <c r="I976" s="93"/>
      <c r="J976" s="92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</row>
    <row r="977" ht="12.75" customHeight="1">
      <c r="A977" s="45"/>
      <c r="B977" s="92"/>
      <c r="C977" s="92"/>
      <c r="D977" s="92"/>
      <c r="E977" s="92"/>
      <c r="F977" s="93"/>
      <c r="G977" s="92"/>
      <c r="H977" s="92"/>
      <c r="I977" s="93"/>
      <c r="J977" s="92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</row>
    <row r="978" ht="12.75" customHeight="1">
      <c r="A978" s="45"/>
      <c r="B978" s="92"/>
      <c r="C978" s="92"/>
      <c r="D978" s="92"/>
      <c r="E978" s="92"/>
      <c r="F978" s="93"/>
      <c r="G978" s="92"/>
      <c r="H978" s="92"/>
      <c r="I978" s="93"/>
      <c r="J978" s="92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</row>
    <row r="979" ht="12.75" customHeight="1">
      <c r="A979" s="45"/>
      <c r="B979" s="92"/>
      <c r="C979" s="92"/>
      <c r="D979" s="92"/>
      <c r="E979" s="92"/>
      <c r="F979" s="93"/>
      <c r="G979" s="92"/>
      <c r="H979" s="92"/>
      <c r="I979" s="93"/>
      <c r="J979" s="92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</row>
    <row r="980" ht="12.75" customHeight="1">
      <c r="A980" s="45"/>
      <c r="B980" s="92"/>
      <c r="C980" s="92"/>
      <c r="D980" s="92"/>
      <c r="E980" s="92"/>
      <c r="F980" s="93"/>
      <c r="G980" s="92"/>
      <c r="H980" s="92"/>
      <c r="I980" s="93"/>
      <c r="J980" s="92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</row>
    <row r="981" ht="12.75" customHeight="1">
      <c r="A981" s="45"/>
      <c r="B981" s="92"/>
      <c r="C981" s="92"/>
      <c r="D981" s="92"/>
      <c r="E981" s="92"/>
      <c r="F981" s="93"/>
      <c r="G981" s="92"/>
      <c r="H981" s="92"/>
      <c r="I981" s="93"/>
      <c r="J981" s="92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</row>
    <row r="982" ht="12.75" customHeight="1">
      <c r="A982" s="45"/>
      <c r="B982" s="92"/>
      <c r="C982" s="92"/>
      <c r="D982" s="92"/>
      <c r="E982" s="92"/>
      <c r="F982" s="93"/>
      <c r="G982" s="92"/>
      <c r="H982" s="92"/>
      <c r="I982" s="93"/>
      <c r="J982" s="92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</row>
    <row r="983" ht="12.75" customHeight="1">
      <c r="A983" s="45"/>
      <c r="B983" s="92"/>
      <c r="C983" s="92"/>
      <c r="D983" s="92"/>
      <c r="E983" s="92"/>
      <c r="F983" s="93"/>
      <c r="G983" s="92"/>
      <c r="H983" s="92"/>
      <c r="I983" s="93"/>
      <c r="J983" s="92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</row>
    <row r="984" ht="12.75" customHeight="1">
      <c r="A984" s="45"/>
      <c r="B984" s="92"/>
      <c r="C984" s="92"/>
      <c r="D984" s="92"/>
      <c r="E984" s="92"/>
      <c r="F984" s="93"/>
      <c r="G984" s="92"/>
      <c r="H984" s="92"/>
      <c r="I984" s="93"/>
      <c r="J984" s="92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</row>
    <row r="985" ht="12.75" customHeight="1">
      <c r="A985" s="45"/>
      <c r="B985" s="92"/>
      <c r="C985" s="92"/>
      <c r="D985" s="92"/>
      <c r="E985" s="92"/>
      <c r="F985" s="93"/>
      <c r="G985" s="92"/>
      <c r="H985" s="92"/>
      <c r="I985" s="93"/>
      <c r="J985" s="92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</row>
    <row r="986" ht="12.75" customHeight="1">
      <c r="A986" s="45"/>
      <c r="B986" s="92"/>
      <c r="C986" s="92"/>
      <c r="D986" s="92"/>
      <c r="E986" s="92"/>
      <c r="F986" s="93"/>
      <c r="G986" s="92"/>
      <c r="H986" s="92"/>
      <c r="I986" s="93"/>
      <c r="J986" s="92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</row>
    <row r="987" ht="12.75" customHeight="1">
      <c r="A987" s="45"/>
      <c r="B987" s="92"/>
      <c r="C987" s="92"/>
      <c r="D987" s="92"/>
      <c r="E987" s="92"/>
      <c r="F987" s="93"/>
      <c r="G987" s="92"/>
      <c r="H987" s="92"/>
      <c r="I987" s="93"/>
      <c r="J987" s="92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</row>
    <row r="988" ht="12.75" customHeight="1">
      <c r="A988" s="45"/>
      <c r="B988" s="92"/>
      <c r="C988" s="92"/>
      <c r="D988" s="92"/>
      <c r="E988" s="92"/>
      <c r="F988" s="93"/>
      <c r="G988" s="92"/>
      <c r="H988" s="92"/>
      <c r="I988" s="93"/>
      <c r="J988" s="92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</row>
    <row r="989" ht="12.75" customHeight="1">
      <c r="A989" s="45"/>
      <c r="B989" s="92"/>
      <c r="C989" s="92"/>
      <c r="D989" s="92"/>
      <c r="E989" s="92"/>
      <c r="F989" s="93"/>
      <c r="G989" s="92"/>
      <c r="H989" s="92"/>
      <c r="I989" s="93"/>
      <c r="J989" s="92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</row>
    <row r="990" ht="12.75" customHeight="1">
      <c r="A990" s="45"/>
      <c r="B990" s="92"/>
      <c r="C990" s="92"/>
      <c r="D990" s="92"/>
      <c r="E990" s="92"/>
      <c r="F990" s="93"/>
      <c r="G990" s="92"/>
      <c r="H990" s="92"/>
      <c r="I990" s="93"/>
      <c r="J990" s="92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</row>
    <row r="991" ht="12.75" customHeight="1">
      <c r="A991" s="45"/>
      <c r="B991" s="92"/>
      <c r="C991" s="92"/>
      <c r="D991" s="92"/>
      <c r="E991" s="92"/>
      <c r="F991" s="93"/>
      <c r="G991" s="92"/>
      <c r="H991" s="92"/>
      <c r="I991" s="93"/>
      <c r="J991" s="92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</row>
    <row r="992" ht="12.75" customHeight="1">
      <c r="A992" s="45"/>
      <c r="B992" s="92"/>
      <c r="C992" s="92"/>
      <c r="D992" s="92"/>
      <c r="E992" s="92"/>
      <c r="F992" s="93"/>
      <c r="G992" s="92"/>
      <c r="H992" s="92"/>
      <c r="I992" s="93"/>
      <c r="J992" s="92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</row>
    <row r="993" ht="12.75" customHeight="1">
      <c r="A993" s="45"/>
      <c r="B993" s="92"/>
      <c r="C993" s="92"/>
      <c r="D993" s="92"/>
      <c r="E993" s="92"/>
      <c r="F993" s="93"/>
      <c r="G993" s="92"/>
      <c r="H993" s="92"/>
      <c r="I993" s="93"/>
      <c r="J993" s="92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</row>
    <row r="994" ht="12.75" customHeight="1">
      <c r="A994" s="45"/>
      <c r="B994" s="92"/>
      <c r="C994" s="92"/>
      <c r="D994" s="92"/>
      <c r="E994" s="92"/>
      <c r="F994" s="93"/>
      <c r="G994" s="92"/>
      <c r="H994" s="92"/>
      <c r="I994" s="93"/>
      <c r="J994" s="92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</row>
    <row r="995" ht="12.75" customHeight="1">
      <c r="A995" s="45"/>
      <c r="B995" s="92"/>
      <c r="C995" s="92"/>
      <c r="D995" s="92"/>
      <c r="E995" s="92"/>
      <c r="F995" s="93"/>
      <c r="G995" s="92"/>
      <c r="H995" s="92"/>
      <c r="I995" s="93"/>
      <c r="J995" s="92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</row>
    <row r="996" ht="12.75" customHeight="1">
      <c r="A996" s="45"/>
      <c r="B996" s="92"/>
      <c r="C996" s="92"/>
      <c r="D996" s="92"/>
      <c r="E996" s="92"/>
      <c r="F996" s="93"/>
      <c r="G996" s="92"/>
      <c r="H996" s="92"/>
      <c r="I996" s="93"/>
      <c r="J996" s="92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</row>
    <row r="997" ht="12.75" customHeight="1">
      <c r="A997" s="45"/>
      <c r="B997" s="92"/>
      <c r="C997" s="92"/>
      <c r="D997" s="92"/>
      <c r="E997" s="92"/>
      <c r="F997" s="93"/>
      <c r="G997" s="92"/>
      <c r="H997" s="92"/>
      <c r="I997" s="93"/>
      <c r="J997" s="92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</row>
    <row r="998" ht="12.75" customHeight="1">
      <c r="A998" s="45"/>
      <c r="B998" s="92"/>
      <c r="C998" s="92"/>
      <c r="D998" s="92"/>
      <c r="E998" s="92"/>
      <c r="F998" s="93"/>
      <c r="G998" s="92"/>
      <c r="H998" s="92"/>
      <c r="I998" s="93"/>
      <c r="J998" s="92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</row>
    <row r="999" ht="12.75" customHeight="1">
      <c r="A999" s="45"/>
      <c r="B999" s="92"/>
      <c r="C999" s="92"/>
      <c r="D999" s="92"/>
      <c r="E999" s="92"/>
      <c r="F999" s="93"/>
      <c r="G999" s="92"/>
      <c r="H999" s="92"/>
      <c r="I999" s="93"/>
      <c r="J999" s="92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</row>
    <row r="1000" ht="12.75" customHeight="1">
      <c r="A1000" s="45"/>
      <c r="B1000" s="92"/>
      <c r="C1000" s="92"/>
      <c r="D1000" s="92"/>
      <c r="E1000" s="92"/>
      <c r="F1000" s="93"/>
      <c r="G1000" s="92"/>
      <c r="H1000" s="92"/>
      <c r="I1000" s="93"/>
      <c r="J1000" s="92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</row>
  </sheetData>
  <mergeCells count="22">
    <mergeCell ref="E8:E11"/>
    <mergeCell ref="E12:E16"/>
    <mergeCell ref="C17:C21"/>
    <mergeCell ref="E17:E19"/>
    <mergeCell ref="B22:B25"/>
    <mergeCell ref="C22:C26"/>
    <mergeCell ref="G7:G21"/>
    <mergeCell ref="G22:G25"/>
    <mergeCell ref="E22:E24"/>
    <mergeCell ref="D25:D26"/>
    <mergeCell ref="E25:E26"/>
    <mergeCell ref="B7:B21"/>
    <mergeCell ref="B27:B28"/>
    <mergeCell ref="J22:J25"/>
    <mergeCell ref="J27:J28"/>
    <mergeCell ref="B1:J5"/>
    <mergeCell ref="C7:C11"/>
    <mergeCell ref="H7:H28"/>
    <mergeCell ref="J7:J21"/>
    <mergeCell ref="C12:C16"/>
    <mergeCell ref="G26:G28"/>
    <mergeCell ref="C27:C28"/>
  </mergeCells>
  <hyperlinks>
    <hyperlink display="Regresar instructivo" location="Léame!A1" ref="K1"/>
    <hyperlink display="'$Mantenimiento'!A1" location="$Mantenimiento!A1" ref="J26"/>
  </hyperlink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9" width="11.43"/>
    <col customWidth="1" min="10" max="10" width="14.71"/>
    <col customWidth="1" min="11" max="26" width="11.43"/>
  </cols>
  <sheetData>
    <row r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47" t="s">
        <v>86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6"/>
      <c r="B2" s="6"/>
      <c r="C2" s="6"/>
      <c r="D2" s="6"/>
      <c r="E2" s="6"/>
      <c r="F2" s="6"/>
      <c r="G2" s="6"/>
      <c r="H2" s="6"/>
      <c r="I2" s="6"/>
      <c r="J2" s="94" t="s">
        <v>87</v>
      </c>
      <c r="K2" s="95" t="s">
        <v>88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6"/>
      <c r="B3" s="6"/>
      <c r="C3" s="6"/>
      <c r="D3" s="6"/>
      <c r="E3" s="6"/>
      <c r="F3" s="6"/>
      <c r="G3" s="6"/>
      <c r="H3" s="6"/>
      <c r="I3" s="6"/>
      <c r="J3" s="96" t="s">
        <v>89</v>
      </c>
      <c r="K3" s="97" t="s">
        <v>90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6"/>
      <c r="B4" s="6"/>
      <c r="C4" s="6"/>
      <c r="D4" s="6"/>
      <c r="E4" s="6"/>
      <c r="F4" s="6"/>
      <c r="G4" s="6"/>
      <c r="H4" s="6"/>
      <c r="I4" s="6"/>
      <c r="J4" s="96" t="s">
        <v>91</v>
      </c>
      <c r="K4" s="97">
        <v>2.0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98" t="s">
        <v>77</v>
      </c>
      <c r="K5" s="99">
        <v>44837.0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6"/>
      <c r="B8" s="6"/>
      <c r="C8" s="6"/>
      <c r="D8" s="6"/>
      <c r="E8" s="6"/>
      <c r="F8" s="6"/>
      <c r="G8" s="6"/>
      <c r="H8" s="6"/>
      <c r="I8" s="6"/>
      <c r="J8" s="45" t="s">
        <v>92</v>
      </c>
      <c r="K8" s="100" t="s">
        <v>93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display="Regresar a instructivo" location="Léame!A1" ref="M1"/>
  </hyperlink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49.71"/>
    <col customWidth="1" min="3" max="4" width="11.43"/>
    <col customWidth="1" min="5" max="5" width="15.43"/>
    <col customWidth="1" min="6" max="6" width="17.43"/>
    <col customWidth="1" min="7" max="7" width="27.0"/>
    <col customWidth="1" min="8" max="26" width="11.43"/>
  </cols>
  <sheetData>
    <row r="1" ht="64.5" customHeight="1">
      <c r="A1" s="101"/>
      <c r="B1" s="102" t="s">
        <v>12</v>
      </c>
      <c r="C1" s="22"/>
      <c r="D1" s="22"/>
      <c r="E1" s="22"/>
      <c r="F1" s="22"/>
      <c r="G1" s="23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ht="15.75" customHeight="1">
      <c r="A2" s="101"/>
      <c r="B2" s="103" t="s">
        <v>94</v>
      </c>
      <c r="C2" s="104" t="s">
        <v>95</v>
      </c>
      <c r="D2" s="105" t="s">
        <v>96</v>
      </c>
      <c r="E2" s="106" t="s">
        <v>97</v>
      </c>
      <c r="F2" s="104" t="s">
        <v>98</v>
      </c>
      <c r="G2" s="107" t="s">
        <v>99</v>
      </c>
      <c r="H2" s="108" t="s">
        <v>32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ht="15.75" customHeight="1">
      <c r="A3" s="101"/>
      <c r="B3" s="109" t="s">
        <v>100</v>
      </c>
      <c r="C3" s="110">
        <v>1.0</v>
      </c>
      <c r="D3" s="110">
        <v>12.0</v>
      </c>
      <c r="E3" s="111">
        <v>1.0</v>
      </c>
      <c r="F3" s="112">
        <v>8000000.0</v>
      </c>
      <c r="G3" s="113">
        <f t="shared" ref="G3:G10" si="1">+C3*D3*E3*F3</f>
        <v>96000000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ht="15.75" customHeight="1">
      <c r="A4" s="101"/>
      <c r="B4" s="114" t="s">
        <v>101</v>
      </c>
      <c r="C4" s="115">
        <v>2.0</v>
      </c>
      <c r="D4" s="115">
        <v>12.0</v>
      </c>
      <c r="E4" s="116">
        <v>1.0</v>
      </c>
      <c r="F4" s="117">
        <v>6900000.0</v>
      </c>
      <c r="G4" s="118">
        <f t="shared" si="1"/>
        <v>165600000</v>
      </c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ht="15.75" customHeight="1">
      <c r="A5" s="101"/>
      <c r="B5" s="119" t="s">
        <v>102</v>
      </c>
      <c r="C5" s="115"/>
      <c r="D5" s="115"/>
      <c r="E5" s="115"/>
      <c r="F5" s="120"/>
      <c r="G5" s="118">
        <f t="shared" si="1"/>
        <v>0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ht="15.75" customHeight="1">
      <c r="A6" s="101"/>
      <c r="B6" s="114" t="s">
        <v>103</v>
      </c>
      <c r="C6" s="115">
        <v>2.0</v>
      </c>
      <c r="D6" s="115">
        <v>12.0</v>
      </c>
      <c r="E6" s="116">
        <v>1.0</v>
      </c>
      <c r="F6" s="117">
        <v>6900000.0</v>
      </c>
      <c r="G6" s="118">
        <f t="shared" si="1"/>
        <v>165600000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ht="15.75" customHeight="1">
      <c r="A7" s="101"/>
      <c r="B7" s="114" t="s">
        <v>104</v>
      </c>
      <c r="C7" s="115">
        <v>1.0</v>
      </c>
      <c r="D7" s="115">
        <v>12.0</v>
      </c>
      <c r="E7" s="116">
        <v>1.0</v>
      </c>
      <c r="F7" s="117">
        <v>3500000.0</v>
      </c>
      <c r="G7" s="118">
        <f t="shared" si="1"/>
        <v>42000000</v>
      </c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ht="15.75" customHeight="1">
      <c r="A8" s="101"/>
      <c r="B8" s="114" t="s">
        <v>105</v>
      </c>
      <c r="C8" s="115"/>
      <c r="D8" s="115"/>
      <c r="E8" s="115"/>
      <c r="F8" s="120"/>
      <c r="G8" s="118">
        <f t="shared" si="1"/>
        <v>0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ht="15.75" customHeight="1">
      <c r="A9" s="101"/>
      <c r="B9" s="114" t="s">
        <v>106</v>
      </c>
      <c r="C9" s="115"/>
      <c r="D9" s="115"/>
      <c r="E9" s="115"/>
      <c r="F9" s="120"/>
      <c r="G9" s="118">
        <f t="shared" si="1"/>
        <v>0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ht="15.75" customHeight="1">
      <c r="A10" s="101"/>
      <c r="B10" s="121" t="s">
        <v>107</v>
      </c>
      <c r="C10" s="122">
        <v>2.0</v>
      </c>
      <c r="D10" s="122">
        <v>4.0</v>
      </c>
      <c r="E10" s="123">
        <v>0.2</v>
      </c>
      <c r="F10" s="124">
        <v>1000000.0</v>
      </c>
      <c r="G10" s="118">
        <f t="shared" si="1"/>
        <v>1600000</v>
      </c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ht="15.75" customHeight="1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ht="15.75" customHeight="1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ht="31.5" customHeight="1">
      <c r="A13" s="101"/>
      <c r="B13" s="125" t="s">
        <v>108</v>
      </c>
      <c r="C13" s="22"/>
      <c r="D13" s="22"/>
      <c r="E13" s="23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ht="22.5" customHeight="1">
      <c r="A14" s="101"/>
      <c r="B14" s="126" t="s">
        <v>109</v>
      </c>
      <c r="C14" s="22"/>
      <c r="D14" s="22"/>
      <c r="E14" s="23"/>
      <c r="F14" s="127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ht="15.75" customHeight="1">
      <c r="A15" s="101"/>
      <c r="B15" s="128"/>
      <c r="C15" s="129"/>
      <c r="D15" s="130" t="s">
        <v>110</v>
      </c>
      <c r="E15" s="131"/>
      <c r="F15" s="127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ht="15.75" customHeight="1">
      <c r="A16" s="101"/>
      <c r="B16" s="132" t="s">
        <v>111</v>
      </c>
      <c r="C16" s="133">
        <v>2021.0</v>
      </c>
      <c r="D16" s="134" t="s">
        <v>112</v>
      </c>
      <c r="E16" s="135">
        <v>6800.0</v>
      </c>
      <c r="F16" s="127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ht="15.75" customHeight="1">
      <c r="A17" s="101"/>
      <c r="B17" s="136" t="s">
        <v>113</v>
      </c>
      <c r="C17" s="137">
        <v>908526.0</v>
      </c>
      <c r="D17" s="134" t="s">
        <v>114</v>
      </c>
      <c r="E17" s="135">
        <v>18548.0</v>
      </c>
      <c r="F17" s="127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ht="15.75" customHeight="1">
      <c r="A18" s="101"/>
      <c r="B18" s="132" t="s">
        <v>115</v>
      </c>
      <c r="C18" s="137">
        <v>106454.0</v>
      </c>
      <c r="D18" s="138" t="s">
        <v>116</v>
      </c>
      <c r="E18" s="135">
        <v>3000.0</v>
      </c>
      <c r="F18" s="127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ht="15.75" customHeight="1">
      <c r="A19" s="101"/>
      <c r="B19" s="139" t="s">
        <v>117</v>
      </c>
      <c r="C19" s="140">
        <v>30.0</v>
      </c>
      <c r="D19" s="138" t="s">
        <v>118</v>
      </c>
      <c r="E19" s="135">
        <v>0.0</v>
      </c>
      <c r="F19" s="127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ht="15.75" customHeight="1">
      <c r="A20" s="101"/>
      <c r="B20" s="141" t="s">
        <v>119</v>
      </c>
      <c r="C20" s="140">
        <v>8.0</v>
      </c>
      <c r="D20" s="138" t="s">
        <v>120</v>
      </c>
      <c r="E20" s="135">
        <v>0.0</v>
      </c>
      <c r="F20" s="127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ht="15.75" customHeight="1">
      <c r="A21" s="101"/>
      <c r="B21" s="142"/>
      <c r="C21" s="143"/>
      <c r="D21" s="144" t="s">
        <v>121</v>
      </c>
      <c r="E21" s="145">
        <f>SUM(E16:E20)</f>
        <v>28348</v>
      </c>
      <c r="F21" s="127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ht="15.75" customHeight="1">
      <c r="A22" s="101"/>
      <c r="B22" s="129"/>
      <c r="C22" s="129"/>
      <c r="D22" s="129"/>
      <c r="E22" s="129"/>
      <c r="F22" s="127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ht="54.0" customHeight="1">
      <c r="A23" s="101"/>
      <c r="B23" s="146" t="s">
        <v>122</v>
      </c>
      <c r="C23" s="147"/>
      <c r="D23" s="148" t="s">
        <v>123</v>
      </c>
      <c r="E23" s="149"/>
      <c r="F23" s="127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ht="15.75" customHeight="1">
      <c r="A24" s="101"/>
      <c r="B24" s="150" t="s">
        <v>124</v>
      </c>
      <c r="C24" s="151">
        <v>1.0</v>
      </c>
      <c r="D24" s="152">
        <f>C17</f>
        <v>908526</v>
      </c>
      <c r="E24" s="153"/>
      <c r="F24" s="127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ht="15.75" customHeight="1">
      <c r="A25" s="101"/>
      <c r="B25" s="150" t="s">
        <v>125</v>
      </c>
      <c r="C25" s="151">
        <v>0.0833</v>
      </c>
      <c r="D25" s="152">
        <f t="shared" ref="D25:D28" si="2">$D$14*C25</f>
        <v>0</v>
      </c>
      <c r="E25" s="153"/>
      <c r="F25" s="127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ht="15.75" customHeight="1">
      <c r="A26" s="101"/>
      <c r="B26" s="150" t="s">
        <v>126</v>
      </c>
      <c r="C26" s="151">
        <v>0.0417</v>
      </c>
      <c r="D26" s="152">
        <f t="shared" si="2"/>
        <v>0</v>
      </c>
      <c r="E26" s="153"/>
      <c r="F26" s="127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ht="15.75" customHeight="1">
      <c r="A27" s="101"/>
      <c r="B27" s="150" t="s">
        <v>127</v>
      </c>
      <c r="C27" s="151">
        <v>0.0833</v>
      </c>
      <c r="D27" s="152">
        <f t="shared" si="2"/>
        <v>0</v>
      </c>
      <c r="E27" s="153"/>
      <c r="F27" s="127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ht="15.75" customHeight="1">
      <c r="A28" s="101"/>
      <c r="B28" s="150" t="s">
        <v>128</v>
      </c>
      <c r="C28" s="151">
        <v>0.01</v>
      </c>
      <c r="D28" s="152">
        <f t="shared" si="2"/>
        <v>0</v>
      </c>
      <c r="E28" s="153"/>
      <c r="F28" s="127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ht="15.75" customHeight="1">
      <c r="A29" s="101"/>
      <c r="B29" s="150" t="s">
        <v>129</v>
      </c>
      <c r="C29" s="151">
        <f>C18/C17</f>
        <v>0.1171722108</v>
      </c>
      <c r="D29" s="152">
        <f>C18</f>
        <v>106454</v>
      </c>
      <c r="E29" s="153"/>
      <c r="F29" s="127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ht="15.75" customHeight="1">
      <c r="A30" s="101"/>
      <c r="B30" s="150" t="s">
        <v>130</v>
      </c>
      <c r="C30" s="151">
        <v>0.085</v>
      </c>
      <c r="D30" s="152">
        <f t="shared" ref="D30:D35" si="3">$D$14*C30</f>
        <v>0</v>
      </c>
      <c r="E30" s="153"/>
      <c r="F30" s="127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ht="15.75" customHeight="1">
      <c r="A31" s="101"/>
      <c r="B31" s="150" t="s">
        <v>131</v>
      </c>
      <c r="C31" s="151">
        <v>0.0696</v>
      </c>
      <c r="D31" s="152">
        <f t="shared" si="3"/>
        <v>0</v>
      </c>
      <c r="E31" s="153"/>
      <c r="F31" s="127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ht="15.75" customHeight="1">
      <c r="A32" s="101"/>
      <c r="B32" s="150" t="s">
        <v>132</v>
      </c>
      <c r="C32" s="154">
        <v>0.12</v>
      </c>
      <c r="D32" s="152">
        <f t="shared" si="3"/>
        <v>0</v>
      </c>
      <c r="E32" s="153"/>
      <c r="F32" s="127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ht="15.75" customHeight="1">
      <c r="A33" s="101"/>
      <c r="B33" s="150" t="s">
        <v>133</v>
      </c>
      <c r="C33" s="151">
        <v>0.02</v>
      </c>
      <c r="D33" s="152">
        <f t="shared" si="3"/>
        <v>0</v>
      </c>
      <c r="E33" s="153"/>
      <c r="F33" s="127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ht="15.75" customHeight="1">
      <c r="A34" s="101"/>
      <c r="B34" s="150" t="s">
        <v>134</v>
      </c>
      <c r="C34" s="151">
        <v>0.03</v>
      </c>
      <c r="D34" s="152">
        <f t="shared" si="3"/>
        <v>0</v>
      </c>
      <c r="E34" s="153"/>
      <c r="F34" s="127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ht="15.75" customHeight="1">
      <c r="A35" s="101"/>
      <c r="B35" s="150" t="s">
        <v>135</v>
      </c>
      <c r="C35" s="151">
        <v>0.04</v>
      </c>
      <c r="D35" s="152">
        <f t="shared" si="3"/>
        <v>0</v>
      </c>
      <c r="E35" s="153"/>
      <c r="F35" s="127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ht="15.75" customHeight="1">
      <c r="A36" s="101"/>
      <c r="B36" s="150" t="s">
        <v>136</v>
      </c>
      <c r="C36" s="151">
        <f>D36/D24</f>
        <v>0.00780054726</v>
      </c>
      <c r="D36" s="152">
        <f>E21/4</f>
        <v>7087</v>
      </c>
      <c r="E36" s="153"/>
      <c r="F36" s="127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ht="15.75" customHeight="1">
      <c r="A37" s="101"/>
      <c r="B37" s="155"/>
      <c r="C37" s="151"/>
      <c r="D37" s="156"/>
      <c r="E37" s="153"/>
      <c r="F37" s="127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ht="15.75" customHeight="1">
      <c r="A38" s="101"/>
      <c r="B38" s="157" t="s">
        <v>137</v>
      </c>
      <c r="C38" s="158">
        <f>SUM(C24:C36)</f>
        <v>1.707872758</v>
      </c>
      <c r="D38" s="159">
        <f>SUM(D24:E36)</f>
        <v>1022067</v>
      </c>
      <c r="E38" s="160"/>
      <c r="F38" s="127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ht="15.75" customHeight="1">
      <c r="A39" s="101"/>
      <c r="B39" s="129"/>
      <c r="C39" s="129"/>
      <c r="D39" s="129"/>
      <c r="E39" s="129"/>
      <c r="F39" s="127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ht="24.75" customHeight="1">
      <c r="A40" s="101"/>
      <c r="B40" s="126" t="s">
        <v>138</v>
      </c>
      <c r="C40" s="22"/>
      <c r="D40" s="22"/>
      <c r="E40" s="22"/>
      <c r="F40" s="23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ht="15.75" customHeight="1">
      <c r="A41" s="101"/>
      <c r="B41" s="161"/>
      <c r="C41" s="162" t="s">
        <v>139</v>
      </c>
      <c r="D41" s="162" t="s">
        <v>140</v>
      </c>
      <c r="E41" s="162" t="s">
        <v>141</v>
      </c>
      <c r="F41" s="163" t="s">
        <v>142</v>
      </c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ht="15.75" customHeight="1">
      <c r="A42" s="101"/>
      <c r="B42" s="157" t="s">
        <v>143</v>
      </c>
      <c r="C42" s="164" t="s">
        <v>144</v>
      </c>
      <c r="D42" s="165">
        <f>(C17/C19)*1</f>
        <v>30284.2</v>
      </c>
      <c r="E42" s="166">
        <f>+$C$25</f>
        <v>0.0833</v>
      </c>
      <c r="F42" s="167">
        <f>+E42*D42</f>
        <v>2522.67386</v>
      </c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ht="15.75" customHeight="1">
      <c r="A43" s="101"/>
      <c r="B43" s="127"/>
      <c r="C43" s="127"/>
      <c r="D43" s="127"/>
      <c r="E43" s="127"/>
      <c r="F43" s="127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ht="15.75" customHeight="1">
      <c r="A44" s="101"/>
      <c r="B44" s="168"/>
      <c r="C44" s="127"/>
      <c r="D44" s="127"/>
      <c r="E44" s="127"/>
      <c r="F44" s="127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ht="15.75" customHeight="1">
      <c r="A45" s="101"/>
      <c r="B45" s="127"/>
      <c r="C45" s="127"/>
      <c r="D45" s="127"/>
      <c r="E45" s="127"/>
      <c r="F45" s="127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ht="15.7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ht="15.7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ht="15.7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ht="15.7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ht="15.7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ht="15.7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ht="15.7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ht="15.7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ht="15.7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ht="15.7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ht="15.7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ht="15.7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ht="15.7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ht="15.7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ht="15.7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ht="15.7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ht="15.7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ht="15.7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ht="15.7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ht="15.7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  <row r="82" ht="15.7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</row>
    <row r="83" ht="15.7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</row>
    <row r="84" ht="15.7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</row>
    <row r="85" ht="15.7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</row>
    <row r="86" ht="15.7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</row>
    <row r="87" ht="15.7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</row>
    <row r="88" ht="15.7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</row>
    <row r="89" ht="15.7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</row>
    <row r="90" ht="15.7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</row>
    <row r="91" ht="15.7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</row>
    <row r="92" ht="15.7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 ht="15.7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</row>
    <row r="94" ht="15.7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</row>
    <row r="95" ht="15.7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</row>
    <row r="96" ht="15.7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</row>
    <row r="97" ht="15.7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</row>
    <row r="98" ht="15.7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</row>
    <row r="99" ht="15.7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</row>
    <row r="100" ht="15.7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</row>
    <row r="101" ht="15.7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</row>
    <row r="102" ht="15.7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</row>
    <row r="103" ht="15.7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</row>
    <row r="104" ht="15.7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 ht="15.7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</row>
    <row r="106" ht="15.7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</row>
    <row r="107" ht="15.7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</row>
    <row r="108" ht="15.7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</row>
    <row r="109" ht="15.7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</row>
    <row r="110" ht="15.7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</row>
    <row r="111" ht="15.7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</row>
    <row r="112" ht="15.7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</row>
    <row r="113" ht="15.7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</row>
    <row r="114" ht="15.7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</row>
    <row r="115" ht="15.7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</row>
    <row r="116" ht="15.7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</row>
    <row r="117" ht="15.7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ht="15.7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ht="15.7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ht="15.7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</row>
    <row r="121" ht="15.7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</row>
    <row r="122" ht="15.7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ht="15.7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ht="15.7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ht="15.7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ht="15.7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ht="15.7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ht="15.7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ht="15.7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ht="15.7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ht="15.7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ht="15.7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ht="15.7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ht="15.7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ht="15.7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ht="15.7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 ht="15.7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ht="15.7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ht="15.7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ht="15.7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ht="15.7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ht="15.7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ht="15.7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ht="15.7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ht="15.7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 ht="15.7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 ht="15.7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 ht="15.7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 ht="15.7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 ht="15.7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 ht="15.7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ht="15.7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ht="15.7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ht="15.7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 ht="15.7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 ht="15.7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 ht="15.7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 ht="15.7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 ht="15.7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 ht="15.7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 ht="15.7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 ht="15.7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ht="15.7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 ht="15.7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 ht="15.7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 ht="15.7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 ht="15.7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 ht="15.7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 ht="15.7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 ht="15.7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 ht="15.7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</row>
    <row r="172" ht="15.7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</row>
    <row r="173" ht="15.7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</row>
    <row r="174" ht="15.7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</row>
    <row r="175" ht="15.7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</row>
    <row r="176" ht="15.7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</row>
    <row r="177" ht="15.7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</row>
    <row r="178" ht="15.7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</row>
    <row r="179" ht="15.7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</row>
    <row r="180" ht="15.7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</row>
    <row r="181" ht="15.7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</row>
    <row r="182" ht="15.7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</row>
    <row r="183" ht="15.7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</row>
    <row r="184" ht="15.7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</row>
    <row r="185" ht="15.7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</row>
    <row r="186" ht="15.7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</row>
    <row r="187" ht="15.7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</row>
    <row r="188" ht="15.7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</row>
    <row r="189" ht="15.7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</row>
    <row r="190" ht="15.7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</row>
    <row r="191" ht="15.7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</row>
    <row r="192" ht="15.7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</row>
    <row r="193" ht="15.7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</row>
    <row r="194" ht="15.7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</row>
    <row r="195" ht="15.7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</row>
    <row r="196" ht="15.7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</row>
    <row r="197" ht="15.7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</row>
    <row r="198" ht="15.7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</row>
    <row r="199" ht="15.7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</row>
    <row r="200" ht="15.7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</row>
    <row r="201" ht="15.7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</row>
    <row r="202" ht="15.7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</row>
    <row r="203" ht="15.7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</row>
    <row r="204" ht="15.7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</row>
    <row r="205" ht="15.7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</row>
    <row r="206" ht="15.7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</row>
    <row r="207" ht="15.7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</row>
    <row r="208" ht="15.7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</row>
    <row r="209" ht="15.7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</row>
    <row r="210" ht="15.7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</row>
    <row r="211" ht="15.7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</row>
    <row r="212" ht="15.7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</row>
    <row r="213" ht="15.7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</row>
    <row r="214" ht="15.7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</row>
    <row r="215" ht="15.7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</row>
    <row r="216" ht="15.7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</row>
    <row r="217" ht="15.7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</row>
    <row r="218" ht="15.7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</row>
    <row r="219" ht="15.7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</row>
    <row r="220" ht="15.7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</row>
    <row r="221" ht="15.7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</row>
    <row r="222" ht="15.7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</row>
    <row r="223" ht="15.7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</row>
    <row r="224" ht="15.7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</row>
    <row r="225" ht="15.7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 ht="15.7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 ht="15.7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 ht="15.7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 ht="15.7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 ht="15.7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 ht="15.7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 ht="15.7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 ht="15.7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 ht="15.7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 ht="15.7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</row>
    <row r="236" ht="15.7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</row>
    <row r="237" ht="15.7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</row>
    <row r="238" ht="15.7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</row>
    <row r="239" ht="15.7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</row>
    <row r="240" ht="15.7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</row>
    <row r="241" ht="15.7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</row>
    <row r="242" ht="15.7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</row>
    <row r="243" ht="15.7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</row>
    <row r="244" ht="15.7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</row>
    <row r="245" ht="15.7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</row>
    <row r="246" ht="15.7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</row>
    <row r="247" ht="15.7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</row>
    <row r="248" ht="15.7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</row>
    <row r="249" ht="15.7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</row>
    <row r="250" ht="15.7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</row>
    <row r="251" ht="15.7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</row>
    <row r="252" ht="15.7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</row>
    <row r="253" ht="15.7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</row>
    <row r="254" ht="15.7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</row>
    <row r="255" ht="15.7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</row>
    <row r="256" ht="15.7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</row>
    <row r="257" ht="15.7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</row>
    <row r="258" ht="15.7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</row>
    <row r="259" ht="15.7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</row>
    <row r="260" ht="15.7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</row>
    <row r="261" ht="15.7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</row>
    <row r="262" ht="15.7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</row>
    <row r="263" ht="15.7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</row>
    <row r="264" ht="15.7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</row>
    <row r="265" ht="15.7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</row>
    <row r="266" ht="15.7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</row>
    <row r="267" ht="15.7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</row>
    <row r="268" ht="15.7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</row>
    <row r="269" ht="15.7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</row>
    <row r="270" ht="15.7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</row>
    <row r="271" ht="15.7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</row>
    <row r="272" ht="15.7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</row>
    <row r="273" ht="15.7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</row>
    <row r="274" ht="15.7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</row>
    <row r="275" ht="15.7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</row>
    <row r="276" ht="15.7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</row>
    <row r="277" ht="15.7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</row>
    <row r="278" ht="15.7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</row>
    <row r="279" ht="15.7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</row>
    <row r="280" ht="15.7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</row>
    <row r="281" ht="15.7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</row>
    <row r="282" ht="15.7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</row>
    <row r="283" ht="15.7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</row>
    <row r="284" ht="15.7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</row>
    <row r="285" ht="15.7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</row>
    <row r="286" ht="15.7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</row>
    <row r="287" ht="15.7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</row>
    <row r="288" ht="15.7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</row>
    <row r="289" ht="15.7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</row>
    <row r="290" ht="15.7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</row>
    <row r="291" ht="15.7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</row>
    <row r="292" ht="15.7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</row>
    <row r="293" ht="15.7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</row>
    <row r="294" ht="15.7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</row>
    <row r="295" ht="15.75" customHeight="1">
      <c r="A295" s="101"/>
      <c r="B295" s="169"/>
      <c r="C295" s="169"/>
      <c r="D295" s="169"/>
      <c r="E295" s="169"/>
      <c r="F295" s="169"/>
      <c r="G295" s="169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</row>
    <row r="296" ht="15.75" customHeight="1">
      <c r="A296" s="101"/>
      <c r="B296" s="169"/>
      <c r="C296" s="169"/>
      <c r="D296" s="169"/>
      <c r="E296" s="169"/>
      <c r="F296" s="169"/>
      <c r="G296" s="169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</row>
    <row r="297" ht="15.75" customHeight="1">
      <c r="A297" s="101"/>
      <c r="B297" s="169"/>
      <c r="C297" s="169"/>
      <c r="D297" s="169"/>
      <c r="E297" s="169"/>
      <c r="F297" s="169"/>
      <c r="G297" s="169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</row>
    <row r="298" ht="15.75" customHeight="1">
      <c r="A298" s="101"/>
      <c r="B298" s="169"/>
      <c r="C298" s="169"/>
      <c r="D298" s="169"/>
      <c r="E298" s="169"/>
      <c r="F298" s="169"/>
      <c r="G298" s="169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</row>
    <row r="299" ht="15.75" customHeight="1">
      <c r="A299" s="101"/>
      <c r="B299" s="169"/>
      <c r="C299" s="169"/>
      <c r="D299" s="169"/>
      <c r="E299" s="169"/>
      <c r="F299" s="169"/>
      <c r="G299" s="169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</row>
    <row r="300" ht="15.75" customHeight="1">
      <c r="A300" s="101"/>
      <c r="B300" s="169"/>
      <c r="C300" s="169"/>
      <c r="D300" s="169"/>
      <c r="E300" s="169"/>
      <c r="F300" s="169"/>
      <c r="G300" s="169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</row>
    <row r="301" ht="15.75" customHeight="1">
      <c r="A301" s="101"/>
      <c r="B301" s="169"/>
      <c r="C301" s="169"/>
      <c r="D301" s="169"/>
      <c r="E301" s="169"/>
      <c r="F301" s="169"/>
      <c r="G301" s="169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</row>
    <row r="302" ht="15.75" customHeight="1">
      <c r="A302" s="101"/>
      <c r="B302" s="169"/>
      <c r="C302" s="169"/>
      <c r="D302" s="169"/>
      <c r="E302" s="169"/>
      <c r="F302" s="169"/>
      <c r="G302" s="169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</row>
    <row r="303" ht="15.75" customHeight="1">
      <c r="A303" s="101"/>
      <c r="B303" s="169"/>
      <c r="C303" s="169"/>
      <c r="D303" s="169"/>
      <c r="E303" s="169"/>
      <c r="F303" s="169"/>
      <c r="G303" s="169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</row>
    <row r="304" ht="15.75" customHeight="1">
      <c r="A304" s="101"/>
      <c r="B304" s="169"/>
      <c r="C304" s="169"/>
      <c r="D304" s="169"/>
      <c r="E304" s="169"/>
      <c r="F304" s="169"/>
      <c r="G304" s="169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</row>
    <row r="305" ht="15.75" customHeight="1">
      <c r="A305" s="101"/>
      <c r="B305" s="169"/>
      <c r="C305" s="169"/>
      <c r="D305" s="169"/>
      <c r="E305" s="169"/>
      <c r="F305" s="169"/>
      <c r="G305" s="169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</row>
    <row r="306" ht="15.75" customHeight="1">
      <c r="A306" s="101"/>
      <c r="B306" s="169"/>
      <c r="C306" s="169"/>
      <c r="D306" s="169"/>
      <c r="E306" s="169"/>
      <c r="F306" s="169"/>
      <c r="G306" s="169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</row>
    <row r="307" ht="15.75" customHeight="1">
      <c r="A307" s="101"/>
      <c r="B307" s="169"/>
      <c r="C307" s="169"/>
      <c r="D307" s="169"/>
      <c r="E307" s="169"/>
      <c r="F307" s="169"/>
      <c r="G307" s="169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</row>
    <row r="308" ht="15.75" customHeight="1">
      <c r="A308" s="101"/>
      <c r="B308" s="169"/>
      <c r="C308" s="169"/>
      <c r="D308" s="169"/>
      <c r="E308" s="169"/>
      <c r="F308" s="169"/>
      <c r="G308" s="169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</row>
    <row r="309" ht="15.75" customHeight="1">
      <c r="A309" s="101"/>
      <c r="B309" s="169"/>
      <c r="C309" s="169"/>
      <c r="D309" s="169"/>
      <c r="E309" s="169"/>
      <c r="F309" s="169"/>
      <c r="G309" s="169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</row>
    <row r="310" ht="15.75" customHeight="1">
      <c r="A310" s="101"/>
      <c r="B310" s="169"/>
      <c r="C310" s="169"/>
      <c r="D310" s="169"/>
      <c r="E310" s="169"/>
      <c r="F310" s="169"/>
      <c r="G310" s="169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</row>
    <row r="311" ht="15.75" customHeight="1">
      <c r="A311" s="101"/>
      <c r="B311" s="169"/>
      <c r="C311" s="169"/>
      <c r="D311" s="169"/>
      <c r="E311" s="169"/>
      <c r="F311" s="169"/>
      <c r="G311" s="169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</row>
    <row r="312" ht="15.75" customHeight="1">
      <c r="A312" s="101"/>
      <c r="B312" s="169"/>
      <c r="C312" s="169"/>
      <c r="D312" s="169"/>
      <c r="E312" s="169"/>
      <c r="F312" s="169"/>
      <c r="G312" s="169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</row>
    <row r="313" ht="15.75" customHeight="1">
      <c r="A313" s="101"/>
      <c r="B313" s="169"/>
      <c r="C313" s="169"/>
      <c r="D313" s="169"/>
      <c r="E313" s="169"/>
      <c r="F313" s="169"/>
      <c r="G313" s="169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</row>
    <row r="314" ht="15.75" customHeight="1">
      <c r="A314" s="101"/>
      <c r="B314" s="169"/>
      <c r="C314" s="169"/>
      <c r="D314" s="169"/>
      <c r="E314" s="169"/>
      <c r="F314" s="169"/>
      <c r="G314" s="169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</row>
    <row r="315" ht="15.75" customHeight="1">
      <c r="A315" s="101"/>
      <c r="B315" s="169"/>
      <c r="C315" s="169"/>
      <c r="D315" s="169"/>
      <c r="E315" s="169"/>
      <c r="F315" s="169"/>
      <c r="G315" s="169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</row>
    <row r="316" ht="15.75" customHeight="1">
      <c r="A316" s="101"/>
      <c r="B316" s="169"/>
      <c r="C316" s="169"/>
      <c r="D316" s="169"/>
      <c r="E316" s="169"/>
      <c r="F316" s="169"/>
      <c r="G316" s="169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</row>
    <row r="317" ht="15.75" customHeight="1">
      <c r="A317" s="101"/>
      <c r="B317" s="169"/>
      <c r="C317" s="169"/>
      <c r="D317" s="169"/>
      <c r="E317" s="169"/>
      <c r="F317" s="169"/>
      <c r="G317" s="169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</row>
    <row r="318" ht="15.75" customHeight="1">
      <c r="A318" s="101"/>
      <c r="B318" s="169"/>
      <c r="C318" s="169"/>
      <c r="D318" s="169"/>
      <c r="E318" s="169"/>
      <c r="F318" s="169"/>
      <c r="G318" s="169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</row>
    <row r="319" ht="15.75" customHeight="1">
      <c r="A319" s="101"/>
      <c r="B319" s="169"/>
      <c r="C319" s="169"/>
      <c r="D319" s="169"/>
      <c r="E319" s="169"/>
      <c r="F319" s="169"/>
      <c r="G319" s="169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</row>
    <row r="320" ht="15.75" customHeight="1">
      <c r="A320" s="101"/>
      <c r="B320" s="169"/>
      <c r="C320" s="169"/>
      <c r="D320" s="169"/>
      <c r="E320" s="169"/>
      <c r="F320" s="169"/>
      <c r="G320" s="169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</row>
    <row r="321" ht="15.75" customHeight="1">
      <c r="A321" s="101"/>
      <c r="B321" s="169"/>
      <c r="C321" s="169"/>
      <c r="D321" s="169"/>
      <c r="E321" s="169"/>
      <c r="F321" s="169"/>
      <c r="G321" s="169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</row>
    <row r="322" ht="15.75" customHeight="1">
      <c r="A322" s="101"/>
      <c r="B322" s="169"/>
      <c r="C322" s="169"/>
      <c r="D322" s="169"/>
      <c r="E322" s="169"/>
      <c r="F322" s="169"/>
      <c r="G322" s="169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</row>
    <row r="323" ht="15.75" customHeight="1">
      <c r="A323" s="101"/>
      <c r="B323" s="169"/>
      <c r="C323" s="169"/>
      <c r="D323" s="169"/>
      <c r="E323" s="169"/>
      <c r="F323" s="169"/>
      <c r="G323" s="169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</row>
    <row r="324" ht="15.75" customHeight="1">
      <c r="A324" s="101"/>
      <c r="B324" s="169"/>
      <c r="C324" s="169"/>
      <c r="D324" s="169"/>
      <c r="E324" s="169"/>
      <c r="F324" s="169"/>
      <c r="G324" s="169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</row>
    <row r="325" ht="15.75" customHeight="1">
      <c r="A325" s="101"/>
      <c r="B325" s="169"/>
      <c r="C325" s="169"/>
      <c r="D325" s="169"/>
      <c r="E325" s="169"/>
      <c r="F325" s="169"/>
      <c r="G325" s="169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</row>
    <row r="326" ht="15.75" customHeight="1">
      <c r="A326" s="101"/>
      <c r="B326" s="169"/>
      <c r="C326" s="169"/>
      <c r="D326" s="169"/>
      <c r="E326" s="169"/>
      <c r="F326" s="169"/>
      <c r="G326" s="169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</row>
    <row r="327" ht="15.75" customHeight="1">
      <c r="A327" s="101"/>
      <c r="B327" s="169"/>
      <c r="C327" s="169"/>
      <c r="D327" s="169"/>
      <c r="E327" s="169"/>
      <c r="F327" s="169"/>
      <c r="G327" s="169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</row>
    <row r="328" ht="15.75" customHeight="1">
      <c r="A328" s="101"/>
      <c r="B328" s="169"/>
      <c r="C328" s="169"/>
      <c r="D328" s="169"/>
      <c r="E328" s="169"/>
      <c r="F328" s="169"/>
      <c r="G328" s="169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</row>
    <row r="329" ht="15.75" customHeight="1">
      <c r="A329" s="101"/>
      <c r="B329" s="169"/>
      <c r="C329" s="169"/>
      <c r="D329" s="169"/>
      <c r="E329" s="169"/>
      <c r="F329" s="169"/>
      <c r="G329" s="169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</row>
    <row r="330" ht="15.75" customHeight="1">
      <c r="A330" s="101"/>
      <c r="B330" s="169"/>
      <c r="C330" s="169"/>
      <c r="D330" s="169"/>
      <c r="E330" s="169"/>
      <c r="F330" s="169"/>
      <c r="G330" s="169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</row>
    <row r="331" ht="15.75" customHeight="1">
      <c r="A331" s="101"/>
      <c r="B331" s="169"/>
      <c r="C331" s="169"/>
      <c r="D331" s="169"/>
      <c r="E331" s="169"/>
      <c r="F331" s="169"/>
      <c r="G331" s="169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</row>
    <row r="332" ht="15.75" customHeight="1">
      <c r="A332" s="101"/>
      <c r="B332" s="169"/>
      <c r="C332" s="169"/>
      <c r="D332" s="169"/>
      <c r="E332" s="169"/>
      <c r="F332" s="169"/>
      <c r="G332" s="169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</row>
    <row r="333" ht="15.75" customHeight="1">
      <c r="A333" s="101"/>
      <c r="B333" s="169"/>
      <c r="C333" s="169"/>
      <c r="D333" s="169"/>
      <c r="E333" s="169"/>
      <c r="F333" s="169"/>
      <c r="G333" s="169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</row>
    <row r="334" ht="15.75" customHeight="1">
      <c r="A334" s="101"/>
      <c r="B334" s="169"/>
      <c r="C334" s="169"/>
      <c r="D334" s="169"/>
      <c r="E334" s="169"/>
      <c r="F334" s="169"/>
      <c r="G334" s="169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</row>
    <row r="335" ht="15.75" customHeight="1">
      <c r="A335" s="101"/>
      <c r="B335" s="169"/>
      <c r="C335" s="169"/>
      <c r="D335" s="169"/>
      <c r="E335" s="169"/>
      <c r="F335" s="169"/>
      <c r="G335" s="169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</row>
    <row r="336" ht="15.75" customHeight="1">
      <c r="A336" s="101"/>
      <c r="B336" s="169"/>
      <c r="C336" s="169"/>
      <c r="D336" s="169"/>
      <c r="E336" s="169"/>
      <c r="F336" s="169"/>
      <c r="G336" s="169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</row>
    <row r="337" ht="15.75" customHeight="1">
      <c r="A337" s="101"/>
      <c r="B337" s="169"/>
      <c r="C337" s="169"/>
      <c r="D337" s="169"/>
      <c r="E337" s="169"/>
      <c r="F337" s="169"/>
      <c r="G337" s="169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</row>
    <row r="338" ht="15.75" customHeight="1">
      <c r="A338" s="101"/>
      <c r="B338" s="169"/>
      <c r="C338" s="169"/>
      <c r="D338" s="169"/>
      <c r="E338" s="169"/>
      <c r="F338" s="169"/>
      <c r="G338" s="169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</row>
    <row r="339" ht="15.75" customHeight="1">
      <c r="A339" s="101"/>
      <c r="B339" s="169"/>
      <c r="C339" s="169"/>
      <c r="D339" s="169"/>
      <c r="E339" s="169"/>
      <c r="F339" s="169"/>
      <c r="G339" s="169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</row>
    <row r="340" ht="15.75" customHeight="1">
      <c r="A340" s="101"/>
      <c r="B340" s="169"/>
      <c r="C340" s="169"/>
      <c r="D340" s="169"/>
      <c r="E340" s="169"/>
      <c r="F340" s="169"/>
      <c r="G340" s="169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</row>
    <row r="341" ht="15.75" customHeight="1">
      <c r="A341" s="101"/>
      <c r="B341" s="169"/>
      <c r="C341" s="169"/>
      <c r="D341" s="169"/>
      <c r="E341" s="169"/>
      <c r="F341" s="169"/>
      <c r="G341" s="169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</row>
    <row r="342" ht="15.75" customHeight="1">
      <c r="A342" s="101"/>
      <c r="B342" s="169"/>
      <c r="C342" s="169"/>
      <c r="D342" s="169"/>
      <c r="E342" s="169"/>
      <c r="F342" s="169"/>
      <c r="G342" s="169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</row>
    <row r="343" ht="15.75" customHeight="1">
      <c r="A343" s="101"/>
      <c r="B343" s="169"/>
      <c r="C343" s="169"/>
      <c r="D343" s="169"/>
      <c r="E343" s="169"/>
      <c r="F343" s="169"/>
      <c r="G343" s="169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</row>
    <row r="344" ht="15.75" customHeight="1">
      <c r="A344" s="101"/>
      <c r="B344" s="169"/>
      <c r="C344" s="169"/>
      <c r="D344" s="169"/>
      <c r="E344" s="169"/>
      <c r="F344" s="169"/>
      <c r="G344" s="169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</row>
    <row r="345" ht="15.75" customHeight="1">
      <c r="A345" s="101"/>
      <c r="B345" s="169"/>
      <c r="C345" s="169"/>
      <c r="D345" s="169"/>
      <c r="E345" s="169"/>
      <c r="F345" s="169"/>
      <c r="G345" s="169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</row>
    <row r="346" ht="15.75" customHeight="1">
      <c r="A346" s="101"/>
      <c r="B346" s="169"/>
      <c r="C346" s="169"/>
      <c r="D346" s="169"/>
      <c r="E346" s="169"/>
      <c r="F346" s="169"/>
      <c r="G346" s="169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</row>
    <row r="347" ht="15.75" customHeight="1">
      <c r="A347" s="101"/>
      <c r="B347" s="169"/>
      <c r="C347" s="169"/>
      <c r="D347" s="169"/>
      <c r="E347" s="169"/>
      <c r="F347" s="169"/>
      <c r="G347" s="169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</row>
    <row r="348" ht="15.75" customHeight="1">
      <c r="A348" s="101"/>
      <c r="B348" s="169"/>
      <c r="C348" s="169"/>
      <c r="D348" s="169"/>
      <c r="E348" s="169"/>
      <c r="F348" s="169"/>
      <c r="G348" s="169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</row>
    <row r="349" ht="15.75" customHeight="1">
      <c r="A349" s="101"/>
      <c r="B349" s="169"/>
      <c r="C349" s="169"/>
      <c r="D349" s="169"/>
      <c r="E349" s="169"/>
      <c r="F349" s="169"/>
      <c r="G349" s="169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</row>
    <row r="350" ht="15.75" customHeight="1">
      <c r="A350" s="101"/>
      <c r="B350" s="169"/>
      <c r="C350" s="169"/>
      <c r="D350" s="169"/>
      <c r="E350" s="169"/>
      <c r="F350" s="169"/>
      <c r="G350" s="169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</row>
    <row r="351" ht="15.75" customHeight="1">
      <c r="A351" s="101"/>
      <c r="B351" s="169"/>
      <c r="C351" s="169"/>
      <c r="D351" s="169"/>
      <c r="E351" s="169"/>
      <c r="F351" s="169"/>
      <c r="G351" s="169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</row>
    <row r="352" ht="15.75" customHeight="1">
      <c r="A352" s="101"/>
      <c r="B352" s="169"/>
      <c r="C352" s="169"/>
      <c r="D352" s="169"/>
      <c r="E352" s="169"/>
      <c r="F352" s="169"/>
      <c r="G352" s="169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</row>
    <row r="353" ht="15.75" customHeight="1">
      <c r="A353" s="101"/>
      <c r="B353" s="169"/>
      <c r="C353" s="169"/>
      <c r="D353" s="169"/>
      <c r="E353" s="169"/>
      <c r="F353" s="169"/>
      <c r="G353" s="169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</row>
    <row r="354" ht="15.75" customHeight="1">
      <c r="A354" s="101"/>
      <c r="B354" s="169"/>
      <c r="C354" s="169"/>
      <c r="D354" s="169"/>
      <c r="E354" s="169"/>
      <c r="F354" s="169"/>
      <c r="G354" s="169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</row>
    <row r="355" ht="15.75" customHeight="1">
      <c r="A355" s="101"/>
      <c r="B355" s="169"/>
      <c r="C355" s="169"/>
      <c r="D355" s="169"/>
      <c r="E355" s="169"/>
      <c r="F355" s="169"/>
      <c r="G355" s="169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</row>
    <row r="356" ht="15.75" customHeight="1">
      <c r="A356" s="101"/>
      <c r="B356" s="169"/>
      <c r="C356" s="169"/>
      <c r="D356" s="169"/>
      <c r="E356" s="169"/>
      <c r="F356" s="169"/>
      <c r="G356" s="169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</row>
    <row r="357" ht="15.75" customHeight="1">
      <c r="A357" s="101"/>
      <c r="B357" s="169"/>
      <c r="C357" s="169"/>
      <c r="D357" s="169"/>
      <c r="E357" s="169"/>
      <c r="F357" s="169"/>
      <c r="G357" s="169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</row>
    <row r="358" ht="15.75" customHeight="1">
      <c r="A358" s="101"/>
      <c r="B358" s="169"/>
      <c r="C358" s="169"/>
      <c r="D358" s="169"/>
      <c r="E358" s="169"/>
      <c r="F358" s="169"/>
      <c r="G358" s="169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</row>
    <row r="359" ht="15.75" customHeight="1">
      <c r="A359" s="101"/>
      <c r="B359" s="169"/>
      <c r="C359" s="169"/>
      <c r="D359" s="169"/>
      <c r="E359" s="169"/>
      <c r="F359" s="169"/>
      <c r="G359" s="169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</row>
    <row r="360" ht="15.75" customHeight="1">
      <c r="A360" s="101"/>
      <c r="B360" s="169"/>
      <c r="C360" s="169"/>
      <c r="D360" s="169"/>
      <c r="E360" s="169"/>
      <c r="F360" s="169"/>
      <c r="G360" s="169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</row>
    <row r="361" ht="15.75" customHeight="1">
      <c r="A361" s="101"/>
      <c r="B361" s="169"/>
      <c r="C361" s="169"/>
      <c r="D361" s="169"/>
      <c r="E361" s="169"/>
      <c r="F361" s="169"/>
      <c r="G361" s="169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</row>
    <row r="362" ht="15.75" customHeight="1">
      <c r="A362" s="101"/>
      <c r="B362" s="169"/>
      <c r="C362" s="169"/>
      <c r="D362" s="169"/>
      <c r="E362" s="169"/>
      <c r="F362" s="169"/>
      <c r="G362" s="169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</row>
    <row r="363" ht="15.75" customHeight="1">
      <c r="A363" s="101"/>
      <c r="B363" s="169"/>
      <c r="C363" s="169"/>
      <c r="D363" s="169"/>
      <c r="E363" s="169"/>
      <c r="F363" s="169"/>
      <c r="G363" s="169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</row>
    <row r="364" ht="15.75" customHeight="1">
      <c r="A364" s="101"/>
      <c r="B364" s="169"/>
      <c r="C364" s="169"/>
      <c r="D364" s="169"/>
      <c r="E364" s="169"/>
      <c r="F364" s="169"/>
      <c r="G364" s="169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</row>
    <row r="365" ht="15.75" customHeight="1">
      <c r="A365" s="101"/>
      <c r="B365" s="169"/>
      <c r="C365" s="169"/>
      <c r="D365" s="169"/>
      <c r="E365" s="169"/>
      <c r="F365" s="169"/>
      <c r="G365" s="169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</row>
    <row r="366" ht="15.75" customHeight="1">
      <c r="A366" s="101"/>
      <c r="B366" s="169"/>
      <c r="C366" s="169"/>
      <c r="D366" s="169"/>
      <c r="E366" s="169"/>
      <c r="F366" s="169"/>
      <c r="G366" s="169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</row>
    <row r="367" ht="15.75" customHeight="1">
      <c r="A367" s="101"/>
      <c r="B367" s="169"/>
      <c r="C367" s="169"/>
      <c r="D367" s="169"/>
      <c r="E367" s="169"/>
      <c r="F367" s="169"/>
      <c r="G367" s="169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</row>
    <row r="368" ht="15.75" customHeight="1">
      <c r="A368" s="101"/>
      <c r="B368" s="169"/>
      <c r="C368" s="169"/>
      <c r="D368" s="169"/>
      <c r="E368" s="169"/>
      <c r="F368" s="169"/>
      <c r="G368" s="169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</row>
    <row r="369" ht="15.75" customHeight="1">
      <c r="A369" s="101"/>
      <c r="B369" s="169"/>
      <c r="C369" s="169"/>
      <c r="D369" s="169"/>
      <c r="E369" s="169"/>
      <c r="F369" s="169"/>
      <c r="G369" s="169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</row>
    <row r="370" ht="15.75" customHeight="1">
      <c r="A370" s="101"/>
      <c r="B370" s="169"/>
      <c r="C370" s="169"/>
      <c r="D370" s="169"/>
      <c r="E370" s="169"/>
      <c r="F370" s="169"/>
      <c r="G370" s="169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</row>
    <row r="371" ht="15.75" customHeight="1">
      <c r="A371" s="101"/>
      <c r="B371" s="169"/>
      <c r="C371" s="169"/>
      <c r="D371" s="169"/>
      <c r="E371" s="169"/>
      <c r="F371" s="169"/>
      <c r="G371" s="169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</row>
    <row r="372" ht="15.75" customHeight="1">
      <c r="A372" s="101"/>
      <c r="B372" s="169"/>
      <c r="C372" s="169"/>
      <c r="D372" s="169"/>
      <c r="E372" s="169"/>
      <c r="F372" s="169"/>
      <c r="G372" s="169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</row>
    <row r="373" ht="15.75" customHeight="1">
      <c r="A373" s="101"/>
      <c r="B373" s="169"/>
      <c r="C373" s="169"/>
      <c r="D373" s="169"/>
      <c r="E373" s="169"/>
      <c r="F373" s="169"/>
      <c r="G373" s="169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</row>
    <row r="374" ht="15.75" customHeight="1">
      <c r="A374" s="101"/>
      <c r="B374" s="169"/>
      <c r="C374" s="169"/>
      <c r="D374" s="169"/>
      <c r="E374" s="169"/>
      <c r="F374" s="169"/>
      <c r="G374" s="169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</row>
    <row r="375" ht="15.75" customHeight="1">
      <c r="A375" s="101"/>
      <c r="B375" s="169"/>
      <c r="C375" s="169"/>
      <c r="D375" s="169"/>
      <c r="E375" s="169"/>
      <c r="F375" s="169"/>
      <c r="G375" s="169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</row>
    <row r="376" ht="15.75" customHeight="1">
      <c r="A376" s="101"/>
      <c r="B376" s="169"/>
      <c r="C376" s="169"/>
      <c r="D376" s="169"/>
      <c r="E376" s="169"/>
      <c r="F376" s="169"/>
      <c r="G376" s="169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</row>
    <row r="377" ht="15.75" customHeight="1">
      <c r="A377" s="101"/>
      <c r="B377" s="169"/>
      <c r="C377" s="169"/>
      <c r="D377" s="169"/>
      <c r="E377" s="169"/>
      <c r="F377" s="169"/>
      <c r="G377" s="169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</row>
    <row r="378" ht="15.75" customHeight="1">
      <c r="A378" s="101"/>
      <c r="B378" s="169"/>
      <c r="C378" s="169"/>
      <c r="D378" s="169"/>
      <c r="E378" s="169"/>
      <c r="F378" s="169"/>
      <c r="G378" s="169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</row>
    <row r="379" ht="15.75" customHeight="1">
      <c r="A379" s="101"/>
      <c r="B379" s="169"/>
      <c r="C379" s="169"/>
      <c r="D379" s="169"/>
      <c r="E379" s="169"/>
      <c r="F379" s="169"/>
      <c r="G379" s="169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</row>
    <row r="380" ht="15.75" customHeight="1">
      <c r="A380" s="101"/>
      <c r="B380" s="169"/>
      <c r="C380" s="169"/>
      <c r="D380" s="169"/>
      <c r="E380" s="169"/>
      <c r="F380" s="169"/>
      <c r="G380" s="169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</row>
    <row r="381" ht="15.75" customHeight="1">
      <c r="A381" s="101"/>
      <c r="B381" s="169"/>
      <c r="C381" s="169"/>
      <c r="D381" s="169"/>
      <c r="E381" s="169"/>
      <c r="F381" s="169"/>
      <c r="G381" s="169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</row>
    <row r="382" ht="15.75" customHeight="1">
      <c r="A382" s="101"/>
      <c r="B382" s="169"/>
      <c r="C382" s="169"/>
      <c r="D382" s="169"/>
      <c r="E382" s="169"/>
      <c r="F382" s="169"/>
      <c r="G382" s="169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</row>
    <row r="383" ht="15.75" customHeight="1">
      <c r="A383" s="101"/>
      <c r="B383" s="169"/>
      <c r="C383" s="169"/>
      <c r="D383" s="169"/>
      <c r="E383" s="169"/>
      <c r="F383" s="169"/>
      <c r="G383" s="169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</row>
    <row r="384" ht="15.75" customHeight="1">
      <c r="A384" s="101"/>
      <c r="B384" s="169"/>
      <c r="C384" s="169"/>
      <c r="D384" s="169"/>
      <c r="E384" s="169"/>
      <c r="F384" s="169"/>
      <c r="G384" s="169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</row>
    <row r="385" ht="15.75" customHeight="1">
      <c r="A385" s="101"/>
      <c r="B385" s="169"/>
      <c r="C385" s="169"/>
      <c r="D385" s="169"/>
      <c r="E385" s="169"/>
      <c r="F385" s="169"/>
      <c r="G385" s="169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</row>
    <row r="386" ht="15.75" customHeight="1">
      <c r="A386" s="101"/>
      <c r="B386" s="169"/>
      <c r="C386" s="169"/>
      <c r="D386" s="169"/>
      <c r="E386" s="169"/>
      <c r="F386" s="169"/>
      <c r="G386" s="169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</row>
    <row r="387" ht="15.75" customHeight="1">
      <c r="A387" s="101"/>
      <c r="B387" s="169"/>
      <c r="C387" s="169"/>
      <c r="D387" s="169"/>
      <c r="E387" s="169"/>
      <c r="F387" s="169"/>
      <c r="G387" s="169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</row>
    <row r="388" ht="15.75" customHeight="1">
      <c r="A388" s="101"/>
      <c r="B388" s="169"/>
      <c r="C388" s="169"/>
      <c r="D388" s="169"/>
      <c r="E388" s="169"/>
      <c r="F388" s="169"/>
      <c r="G388" s="169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</row>
    <row r="389" ht="15.75" customHeight="1">
      <c r="A389" s="101"/>
      <c r="B389" s="169"/>
      <c r="C389" s="169"/>
      <c r="D389" s="169"/>
      <c r="E389" s="169"/>
      <c r="F389" s="169"/>
      <c r="G389" s="169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</row>
    <row r="390" ht="15.75" customHeight="1">
      <c r="A390" s="101"/>
      <c r="B390" s="169"/>
      <c r="C390" s="169"/>
      <c r="D390" s="169"/>
      <c r="E390" s="169"/>
      <c r="F390" s="169"/>
      <c r="G390" s="169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</row>
    <row r="391" ht="15.75" customHeight="1">
      <c r="A391" s="101"/>
      <c r="B391" s="169"/>
      <c r="C391" s="169"/>
      <c r="D391" s="169"/>
      <c r="E391" s="169"/>
      <c r="F391" s="169"/>
      <c r="G391" s="169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</row>
    <row r="392" ht="15.75" customHeight="1">
      <c r="A392" s="101"/>
      <c r="B392" s="169"/>
      <c r="C392" s="169"/>
      <c r="D392" s="169"/>
      <c r="E392" s="169"/>
      <c r="F392" s="169"/>
      <c r="G392" s="169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</row>
    <row r="393" ht="15.75" customHeight="1">
      <c r="A393" s="101"/>
      <c r="B393" s="169"/>
      <c r="C393" s="169"/>
      <c r="D393" s="169"/>
      <c r="E393" s="169"/>
      <c r="F393" s="169"/>
      <c r="G393" s="169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</row>
    <row r="394" ht="15.75" customHeight="1">
      <c r="A394" s="101"/>
      <c r="B394" s="169"/>
      <c r="C394" s="169"/>
      <c r="D394" s="169"/>
      <c r="E394" s="169"/>
      <c r="F394" s="169"/>
      <c r="G394" s="169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</row>
    <row r="395" ht="15.75" customHeight="1">
      <c r="A395" s="101"/>
      <c r="B395" s="169"/>
      <c r="C395" s="169"/>
      <c r="D395" s="169"/>
      <c r="E395" s="169"/>
      <c r="F395" s="169"/>
      <c r="G395" s="169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</row>
    <row r="396" ht="15.75" customHeight="1">
      <c r="A396" s="101"/>
      <c r="B396" s="169"/>
      <c r="C396" s="169"/>
      <c r="D396" s="169"/>
      <c r="E396" s="169"/>
      <c r="F396" s="169"/>
      <c r="G396" s="169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</row>
    <row r="397" ht="15.75" customHeight="1">
      <c r="A397" s="101"/>
      <c r="B397" s="169"/>
      <c r="C397" s="169"/>
      <c r="D397" s="169"/>
      <c r="E397" s="169"/>
      <c r="F397" s="169"/>
      <c r="G397" s="169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</row>
    <row r="398" ht="15.75" customHeight="1">
      <c r="A398" s="101"/>
      <c r="B398" s="169"/>
      <c r="C398" s="169"/>
      <c r="D398" s="169"/>
      <c r="E398" s="169"/>
      <c r="F398" s="169"/>
      <c r="G398" s="169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</row>
    <row r="399" ht="15.75" customHeight="1">
      <c r="A399" s="101"/>
      <c r="B399" s="169"/>
      <c r="C399" s="169"/>
      <c r="D399" s="169"/>
      <c r="E399" s="169"/>
      <c r="F399" s="169"/>
      <c r="G399" s="169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</row>
    <row r="400" ht="15.75" customHeight="1">
      <c r="A400" s="101"/>
      <c r="B400" s="169"/>
      <c r="C400" s="169"/>
      <c r="D400" s="169"/>
      <c r="E400" s="169"/>
      <c r="F400" s="169"/>
      <c r="G400" s="169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</row>
    <row r="401" ht="15.75" customHeight="1">
      <c r="A401" s="101"/>
      <c r="B401" s="169"/>
      <c r="C401" s="169"/>
      <c r="D401" s="169"/>
      <c r="E401" s="169"/>
      <c r="F401" s="169"/>
      <c r="G401" s="169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</row>
    <row r="402" ht="15.75" customHeight="1">
      <c r="A402" s="101"/>
      <c r="B402" s="169"/>
      <c r="C402" s="169"/>
      <c r="D402" s="169"/>
      <c r="E402" s="169"/>
      <c r="F402" s="169"/>
      <c r="G402" s="169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</row>
    <row r="403" ht="15.75" customHeight="1">
      <c r="A403" s="101"/>
      <c r="B403" s="169"/>
      <c r="C403" s="169"/>
      <c r="D403" s="169"/>
      <c r="E403" s="169"/>
      <c r="F403" s="169"/>
      <c r="G403" s="169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</row>
    <row r="404" ht="15.75" customHeight="1">
      <c r="A404" s="101"/>
      <c r="B404" s="169"/>
      <c r="C404" s="169"/>
      <c r="D404" s="169"/>
      <c r="E404" s="169"/>
      <c r="F404" s="169"/>
      <c r="G404" s="169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</row>
    <row r="405" ht="15.75" customHeight="1">
      <c r="A405" s="101"/>
      <c r="B405" s="169"/>
      <c r="C405" s="169"/>
      <c r="D405" s="169"/>
      <c r="E405" s="169"/>
      <c r="F405" s="169"/>
      <c r="G405" s="169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</row>
    <row r="406" ht="15.75" customHeight="1">
      <c r="A406" s="101"/>
      <c r="B406" s="169"/>
      <c r="C406" s="169"/>
      <c r="D406" s="169"/>
      <c r="E406" s="169"/>
      <c r="F406" s="169"/>
      <c r="G406" s="169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</row>
    <row r="407" ht="15.75" customHeight="1">
      <c r="A407" s="101"/>
      <c r="B407" s="169"/>
      <c r="C407" s="169"/>
      <c r="D407" s="169"/>
      <c r="E407" s="169"/>
      <c r="F407" s="169"/>
      <c r="G407" s="169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</row>
    <row r="408" ht="15.75" customHeight="1">
      <c r="A408" s="101"/>
      <c r="B408" s="169"/>
      <c r="C408" s="169"/>
      <c r="D408" s="169"/>
      <c r="E408" s="169"/>
      <c r="F408" s="169"/>
      <c r="G408" s="169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</row>
    <row r="409" ht="15.75" customHeight="1">
      <c r="A409" s="101"/>
      <c r="B409" s="169"/>
      <c r="C409" s="169"/>
      <c r="D409" s="169"/>
      <c r="E409" s="169"/>
      <c r="F409" s="169"/>
      <c r="G409" s="169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</row>
    <row r="410" ht="15.75" customHeight="1">
      <c r="A410" s="101"/>
      <c r="B410" s="169"/>
      <c r="C410" s="169"/>
      <c r="D410" s="169"/>
      <c r="E410" s="169"/>
      <c r="F410" s="169"/>
      <c r="G410" s="169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</row>
    <row r="411" ht="15.75" customHeight="1">
      <c r="A411" s="101"/>
      <c r="B411" s="169"/>
      <c r="C411" s="169"/>
      <c r="D411" s="169"/>
      <c r="E411" s="169"/>
      <c r="F411" s="169"/>
      <c r="G411" s="169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</row>
    <row r="412" ht="15.75" customHeight="1">
      <c r="A412" s="101"/>
      <c r="B412" s="169"/>
      <c r="C412" s="169"/>
      <c r="D412" s="169"/>
      <c r="E412" s="169"/>
      <c r="F412" s="169"/>
      <c r="G412" s="169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</row>
    <row r="413" ht="15.75" customHeight="1">
      <c r="A413" s="101"/>
      <c r="B413" s="169"/>
      <c r="C413" s="169"/>
      <c r="D413" s="169"/>
      <c r="E413" s="169"/>
      <c r="F413" s="169"/>
      <c r="G413" s="169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</row>
    <row r="414" ht="15.75" customHeight="1">
      <c r="A414" s="101"/>
      <c r="B414" s="169"/>
      <c r="C414" s="169"/>
      <c r="D414" s="169"/>
      <c r="E414" s="169"/>
      <c r="F414" s="169"/>
      <c r="G414" s="169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</row>
    <row r="415" ht="15.75" customHeight="1">
      <c r="A415" s="101"/>
      <c r="B415" s="169"/>
      <c r="C415" s="169"/>
      <c r="D415" s="169"/>
      <c r="E415" s="169"/>
      <c r="F415" s="169"/>
      <c r="G415" s="169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</row>
    <row r="416" ht="15.75" customHeight="1">
      <c r="A416" s="101"/>
      <c r="B416" s="169"/>
      <c r="C416" s="169"/>
      <c r="D416" s="169"/>
      <c r="E416" s="169"/>
      <c r="F416" s="169"/>
      <c r="G416" s="169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</row>
    <row r="417" ht="15.75" customHeight="1">
      <c r="A417" s="101"/>
      <c r="B417" s="169"/>
      <c r="C417" s="169"/>
      <c r="D417" s="169"/>
      <c r="E417" s="169"/>
      <c r="F417" s="169"/>
      <c r="G417" s="169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</row>
    <row r="418" ht="15.75" customHeight="1">
      <c r="A418" s="101"/>
      <c r="B418" s="169"/>
      <c r="C418" s="169"/>
      <c r="D418" s="169"/>
      <c r="E418" s="169"/>
      <c r="F418" s="169"/>
      <c r="G418" s="169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</row>
    <row r="419" ht="15.75" customHeight="1">
      <c r="A419" s="101"/>
      <c r="B419" s="169"/>
      <c r="C419" s="169"/>
      <c r="D419" s="169"/>
      <c r="E419" s="169"/>
      <c r="F419" s="169"/>
      <c r="G419" s="169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</row>
    <row r="420" ht="15.75" customHeight="1">
      <c r="A420" s="101"/>
      <c r="B420" s="169"/>
      <c r="C420" s="169"/>
      <c r="D420" s="169"/>
      <c r="E420" s="169"/>
      <c r="F420" s="169"/>
      <c r="G420" s="169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</row>
    <row r="421" ht="15.75" customHeight="1">
      <c r="A421" s="101"/>
      <c r="B421" s="169"/>
      <c r="C421" s="169"/>
      <c r="D421" s="169"/>
      <c r="E421" s="169"/>
      <c r="F421" s="169"/>
      <c r="G421" s="169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</row>
    <row r="422" ht="15.75" customHeight="1">
      <c r="A422" s="101"/>
      <c r="B422" s="169"/>
      <c r="C422" s="169"/>
      <c r="D422" s="169"/>
      <c r="E422" s="169"/>
      <c r="F422" s="169"/>
      <c r="G422" s="169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</row>
    <row r="423" ht="15.75" customHeight="1">
      <c r="A423" s="101"/>
      <c r="B423" s="169"/>
      <c r="C423" s="169"/>
      <c r="D423" s="169"/>
      <c r="E423" s="169"/>
      <c r="F423" s="169"/>
      <c r="G423" s="169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</row>
    <row r="424" ht="15.75" customHeight="1">
      <c r="A424" s="101"/>
      <c r="B424" s="169"/>
      <c r="C424" s="169"/>
      <c r="D424" s="169"/>
      <c r="E424" s="169"/>
      <c r="F424" s="169"/>
      <c r="G424" s="169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</row>
    <row r="425" ht="15.75" customHeight="1">
      <c r="A425" s="101"/>
      <c r="B425" s="169"/>
      <c r="C425" s="169"/>
      <c r="D425" s="169"/>
      <c r="E425" s="169"/>
      <c r="F425" s="169"/>
      <c r="G425" s="169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</row>
    <row r="426" ht="15.75" customHeight="1">
      <c r="A426" s="101"/>
      <c r="B426" s="169"/>
      <c r="C426" s="169"/>
      <c r="D426" s="169"/>
      <c r="E426" s="169"/>
      <c r="F426" s="169"/>
      <c r="G426" s="169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</row>
    <row r="427" ht="15.75" customHeight="1">
      <c r="A427" s="101"/>
      <c r="B427" s="169"/>
      <c r="C427" s="169"/>
      <c r="D427" s="169"/>
      <c r="E427" s="169"/>
      <c r="F427" s="169"/>
      <c r="G427" s="169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</row>
    <row r="428" ht="15.75" customHeight="1">
      <c r="A428" s="101"/>
      <c r="B428" s="169"/>
      <c r="C428" s="169"/>
      <c r="D428" s="169"/>
      <c r="E428" s="169"/>
      <c r="F428" s="169"/>
      <c r="G428" s="169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</row>
    <row r="429" ht="15.75" customHeight="1">
      <c r="A429" s="101"/>
      <c r="B429" s="169"/>
      <c r="C429" s="169"/>
      <c r="D429" s="169"/>
      <c r="E429" s="169"/>
      <c r="F429" s="169"/>
      <c r="G429" s="169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</row>
    <row r="430" ht="15.75" customHeight="1">
      <c r="A430" s="101"/>
      <c r="B430" s="169"/>
      <c r="C430" s="169"/>
      <c r="D430" s="169"/>
      <c r="E430" s="169"/>
      <c r="F430" s="169"/>
      <c r="G430" s="169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</row>
    <row r="431" ht="15.75" customHeight="1">
      <c r="A431" s="101"/>
      <c r="B431" s="169"/>
      <c r="C431" s="169"/>
      <c r="D431" s="169"/>
      <c r="E431" s="169"/>
      <c r="F431" s="169"/>
      <c r="G431" s="169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</row>
    <row r="432" ht="15.75" customHeight="1">
      <c r="A432" s="101"/>
      <c r="B432" s="169"/>
      <c r="C432" s="169"/>
      <c r="D432" s="169"/>
      <c r="E432" s="169"/>
      <c r="F432" s="169"/>
      <c r="G432" s="169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</row>
    <row r="433" ht="15.75" customHeight="1">
      <c r="A433" s="101"/>
      <c r="B433" s="169"/>
      <c r="C433" s="169"/>
      <c r="D433" s="169"/>
      <c r="E433" s="169"/>
      <c r="F433" s="169"/>
      <c r="G433" s="169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</row>
    <row r="434" ht="15.75" customHeight="1">
      <c r="A434" s="101"/>
      <c r="B434" s="169"/>
      <c r="C434" s="169"/>
      <c r="D434" s="169"/>
      <c r="E434" s="169"/>
      <c r="F434" s="169"/>
      <c r="G434" s="169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</row>
    <row r="435" ht="15.75" customHeight="1">
      <c r="A435" s="101"/>
      <c r="B435" s="169"/>
      <c r="C435" s="169"/>
      <c r="D435" s="169"/>
      <c r="E435" s="169"/>
      <c r="F435" s="169"/>
      <c r="G435" s="169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</row>
    <row r="436" ht="15.75" customHeight="1">
      <c r="A436" s="101"/>
      <c r="B436" s="169"/>
      <c r="C436" s="169"/>
      <c r="D436" s="169"/>
      <c r="E436" s="169"/>
      <c r="F436" s="169"/>
      <c r="G436" s="169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</row>
    <row r="437" ht="15.75" customHeight="1">
      <c r="A437" s="101"/>
      <c r="B437" s="169"/>
      <c r="C437" s="169"/>
      <c r="D437" s="169"/>
      <c r="E437" s="169"/>
      <c r="F437" s="169"/>
      <c r="G437" s="169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</row>
    <row r="438" ht="15.75" customHeight="1">
      <c r="A438" s="101"/>
      <c r="B438" s="169"/>
      <c r="C438" s="169"/>
      <c r="D438" s="169"/>
      <c r="E438" s="169"/>
      <c r="F438" s="169"/>
      <c r="G438" s="169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</row>
    <row r="439" ht="15.75" customHeight="1">
      <c r="A439" s="101"/>
      <c r="B439" s="169"/>
      <c r="C439" s="169"/>
      <c r="D439" s="169"/>
      <c r="E439" s="169"/>
      <c r="F439" s="169"/>
      <c r="G439" s="169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</row>
    <row r="440" ht="15.75" customHeight="1">
      <c r="A440" s="101"/>
      <c r="B440" s="169"/>
      <c r="C440" s="169"/>
      <c r="D440" s="169"/>
      <c r="E440" s="169"/>
      <c r="F440" s="169"/>
      <c r="G440" s="169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</row>
    <row r="441" ht="15.75" customHeight="1">
      <c r="A441" s="101"/>
      <c r="B441" s="169"/>
      <c r="C441" s="169"/>
      <c r="D441" s="169"/>
      <c r="E441" s="169"/>
      <c r="F441" s="169"/>
      <c r="G441" s="169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</row>
    <row r="442" ht="15.75" customHeight="1">
      <c r="A442" s="101"/>
      <c r="B442" s="169"/>
      <c r="C442" s="169"/>
      <c r="D442" s="169"/>
      <c r="E442" s="169"/>
      <c r="F442" s="169"/>
      <c r="G442" s="169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</row>
    <row r="443" ht="15.75" customHeight="1">
      <c r="A443" s="101"/>
      <c r="B443" s="169"/>
      <c r="C443" s="169"/>
      <c r="D443" s="169"/>
      <c r="E443" s="169"/>
      <c r="F443" s="169"/>
      <c r="G443" s="169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</row>
    <row r="444" ht="15.75" customHeight="1">
      <c r="A444" s="101"/>
      <c r="B444" s="169"/>
      <c r="C444" s="169"/>
      <c r="D444" s="169"/>
      <c r="E444" s="169"/>
      <c r="F444" s="169"/>
      <c r="G444" s="169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</row>
    <row r="445" ht="15.75" customHeight="1">
      <c r="A445" s="101"/>
      <c r="B445" s="169"/>
      <c r="C445" s="169"/>
      <c r="D445" s="169"/>
      <c r="E445" s="169"/>
      <c r="F445" s="169"/>
      <c r="G445" s="169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</row>
    <row r="446" ht="15.75" customHeight="1">
      <c r="A446" s="101"/>
      <c r="B446" s="169"/>
      <c r="C446" s="169"/>
      <c r="D446" s="169"/>
      <c r="E446" s="169"/>
      <c r="F446" s="169"/>
      <c r="G446" s="169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</row>
    <row r="447" ht="15.75" customHeight="1">
      <c r="A447" s="101"/>
      <c r="B447" s="169"/>
      <c r="C447" s="169"/>
      <c r="D447" s="169"/>
      <c r="E447" s="169"/>
      <c r="F447" s="169"/>
      <c r="G447" s="169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</row>
    <row r="448" ht="15.75" customHeight="1">
      <c r="A448" s="101"/>
      <c r="B448" s="169"/>
      <c r="C448" s="169"/>
      <c r="D448" s="169"/>
      <c r="E448" s="169"/>
      <c r="F448" s="169"/>
      <c r="G448" s="169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</row>
    <row r="449" ht="15.75" customHeight="1">
      <c r="A449" s="101"/>
      <c r="B449" s="169"/>
      <c r="C449" s="169"/>
      <c r="D449" s="169"/>
      <c r="E449" s="169"/>
      <c r="F449" s="169"/>
      <c r="G449" s="169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</row>
    <row r="450" ht="15.75" customHeight="1">
      <c r="A450" s="101"/>
      <c r="B450" s="169"/>
      <c r="C450" s="169"/>
      <c r="D450" s="169"/>
      <c r="E450" s="169"/>
      <c r="F450" s="169"/>
      <c r="G450" s="169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</row>
    <row r="451" ht="15.75" customHeight="1">
      <c r="A451" s="101"/>
      <c r="B451" s="169"/>
      <c r="C451" s="169"/>
      <c r="D451" s="169"/>
      <c r="E451" s="169"/>
      <c r="F451" s="169"/>
      <c r="G451" s="169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</row>
    <row r="452" ht="15.75" customHeight="1">
      <c r="A452" s="101"/>
      <c r="B452" s="169"/>
      <c r="C452" s="169"/>
      <c r="D452" s="169"/>
      <c r="E452" s="169"/>
      <c r="F452" s="169"/>
      <c r="G452" s="169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</row>
    <row r="453" ht="15.75" customHeight="1">
      <c r="A453" s="101"/>
      <c r="B453" s="169"/>
      <c r="C453" s="169"/>
      <c r="D453" s="169"/>
      <c r="E453" s="169"/>
      <c r="F453" s="169"/>
      <c r="G453" s="169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</row>
    <row r="454" ht="15.75" customHeight="1">
      <c r="A454" s="101"/>
      <c r="B454" s="169"/>
      <c r="C454" s="169"/>
      <c r="D454" s="169"/>
      <c r="E454" s="169"/>
      <c r="F454" s="169"/>
      <c r="G454" s="169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</row>
    <row r="455" ht="15.75" customHeight="1">
      <c r="A455" s="101"/>
      <c r="B455" s="169"/>
      <c r="C455" s="169"/>
      <c r="D455" s="169"/>
      <c r="E455" s="169"/>
      <c r="F455" s="169"/>
      <c r="G455" s="169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</row>
    <row r="456" ht="15.75" customHeight="1">
      <c r="A456" s="101"/>
      <c r="B456" s="169"/>
      <c r="C456" s="169"/>
      <c r="D456" s="169"/>
      <c r="E456" s="169"/>
      <c r="F456" s="169"/>
      <c r="G456" s="169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</row>
    <row r="457" ht="15.75" customHeight="1">
      <c r="A457" s="101"/>
      <c r="B457" s="169"/>
      <c r="C457" s="169"/>
      <c r="D457" s="169"/>
      <c r="E457" s="169"/>
      <c r="F457" s="169"/>
      <c r="G457" s="169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</row>
    <row r="458" ht="15.75" customHeight="1">
      <c r="A458" s="101"/>
      <c r="B458" s="169"/>
      <c r="C458" s="169"/>
      <c r="D458" s="169"/>
      <c r="E458" s="169"/>
      <c r="F458" s="169"/>
      <c r="G458" s="169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</row>
    <row r="459" ht="15.75" customHeight="1">
      <c r="A459" s="101"/>
      <c r="B459" s="169"/>
      <c r="C459" s="169"/>
      <c r="D459" s="169"/>
      <c r="E459" s="169"/>
      <c r="F459" s="169"/>
      <c r="G459" s="169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</row>
    <row r="460" ht="15.75" customHeight="1">
      <c r="A460" s="101"/>
      <c r="B460" s="169"/>
      <c r="C460" s="169"/>
      <c r="D460" s="169"/>
      <c r="E460" s="169"/>
      <c r="F460" s="169"/>
      <c r="G460" s="169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</row>
    <row r="461" ht="15.75" customHeight="1">
      <c r="A461" s="101"/>
      <c r="B461" s="169"/>
      <c r="C461" s="169"/>
      <c r="D461" s="169"/>
      <c r="E461" s="169"/>
      <c r="F461" s="169"/>
      <c r="G461" s="169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</row>
    <row r="462" ht="15.75" customHeight="1">
      <c r="A462" s="101"/>
      <c r="B462" s="169"/>
      <c r="C462" s="169"/>
      <c r="D462" s="169"/>
      <c r="E462" s="169"/>
      <c r="F462" s="169"/>
      <c r="G462" s="169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</row>
    <row r="463" ht="15.75" customHeight="1">
      <c r="A463" s="101"/>
      <c r="B463" s="169"/>
      <c r="C463" s="169"/>
      <c r="D463" s="169"/>
      <c r="E463" s="169"/>
      <c r="F463" s="169"/>
      <c r="G463" s="169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</row>
    <row r="464" ht="15.75" customHeight="1">
      <c r="A464" s="101"/>
      <c r="B464" s="169"/>
      <c r="C464" s="169"/>
      <c r="D464" s="169"/>
      <c r="E464" s="169"/>
      <c r="F464" s="169"/>
      <c r="G464" s="169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</row>
    <row r="465" ht="15.75" customHeight="1">
      <c r="A465" s="101"/>
      <c r="B465" s="169"/>
      <c r="C465" s="169"/>
      <c r="D465" s="169"/>
      <c r="E465" s="169"/>
      <c r="F465" s="169"/>
      <c r="G465" s="169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</row>
    <row r="466" ht="15.75" customHeight="1">
      <c r="A466" s="101"/>
      <c r="B466" s="169"/>
      <c r="C466" s="169"/>
      <c r="D466" s="169"/>
      <c r="E466" s="169"/>
      <c r="F466" s="169"/>
      <c r="G466" s="169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</row>
    <row r="467" ht="15.75" customHeight="1">
      <c r="A467" s="101"/>
      <c r="B467" s="169"/>
      <c r="C467" s="169"/>
      <c r="D467" s="169"/>
      <c r="E467" s="169"/>
      <c r="F467" s="169"/>
      <c r="G467" s="169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</row>
    <row r="468" ht="15.75" customHeight="1">
      <c r="A468" s="101"/>
      <c r="B468" s="169"/>
      <c r="C468" s="169"/>
      <c r="D468" s="169"/>
      <c r="E468" s="169"/>
      <c r="F468" s="169"/>
      <c r="G468" s="169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</row>
    <row r="469" ht="15.75" customHeight="1">
      <c r="A469" s="101"/>
      <c r="B469" s="169"/>
      <c r="C469" s="169"/>
      <c r="D469" s="169"/>
      <c r="E469" s="169"/>
      <c r="F469" s="169"/>
      <c r="G469" s="169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</row>
    <row r="470" ht="15.75" customHeight="1">
      <c r="A470" s="101"/>
      <c r="B470" s="169"/>
      <c r="C470" s="169"/>
      <c r="D470" s="169"/>
      <c r="E470" s="169"/>
      <c r="F470" s="169"/>
      <c r="G470" s="169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</row>
    <row r="471" ht="15.75" customHeight="1">
      <c r="A471" s="101"/>
      <c r="B471" s="169"/>
      <c r="C471" s="169"/>
      <c r="D471" s="169"/>
      <c r="E471" s="169"/>
      <c r="F471" s="169"/>
      <c r="G471" s="169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</row>
    <row r="472" ht="15.75" customHeight="1">
      <c r="A472" s="101"/>
      <c r="B472" s="169"/>
      <c r="C472" s="169"/>
      <c r="D472" s="169"/>
      <c r="E472" s="169"/>
      <c r="F472" s="169"/>
      <c r="G472" s="169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</row>
    <row r="473" ht="15.75" customHeight="1">
      <c r="A473" s="101"/>
      <c r="B473" s="169"/>
      <c r="C473" s="169"/>
      <c r="D473" s="169"/>
      <c r="E473" s="169"/>
      <c r="F473" s="169"/>
      <c r="G473" s="169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</row>
    <row r="474" ht="15.75" customHeight="1">
      <c r="A474" s="101"/>
      <c r="B474" s="169"/>
      <c r="C474" s="169"/>
      <c r="D474" s="169"/>
      <c r="E474" s="169"/>
      <c r="F474" s="169"/>
      <c r="G474" s="169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</row>
    <row r="475" ht="15.75" customHeight="1">
      <c r="A475" s="101"/>
      <c r="B475" s="169"/>
      <c r="C475" s="169"/>
      <c r="D475" s="169"/>
      <c r="E475" s="169"/>
      <c r="F475" s="169"/>
      <c r="G475" s="169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</row>
    <row r="476" ht="15.75" customHeight="1">
      <c r="A476" s="101"/>
      <c r="B476" s="169"/>
      <c r="C476" s="169"/>
      <c r="D476" s="169"/>
      <c r="E476" s="169"/>
      <c r="F476" s="169"/>
      <c r="G476" s="169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</row>
    <row r="477" ht="15.75" customHeight="1">
      <c r="A477" s="101"/>
      <c r="B477" s="169"/>
      <c r="C477" s="169"/>
      <c r="D477" s="169"/>
      <c r="E477" s="169"/>
      <c r="F477" s="169"/>
      <c r="G477" s="169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</row>
    <row r="478" ht="15.75" customHeight="1">
      <c r="A478" s="101"/>
      <c r="B478" s="169"/>
      <c r="C478" s="169"/>
      <c r="D478" s="169"/>
      <c r="E478" s="169"/>
      <c r="F478" s="169"/>
      <c r="G478" s="169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</row>
    <row r="479" ht="15.75" customHeight="1">
      <c r="A479" s="101"/>
      <c r="B479" s="169"/>
      <c r="C479" s="169"/>
      <c r="D479" s="169"/>
      <c r="E479" s="169"/>
      <c r="F479" s="169"/>
      <c r="G479" s="169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</row>
    <row r="480" ht="15.75" customHeight="1">
      <c r="A480" s="101"/>
      <c r="B480" s="169"/>
      <c r="C480" s="169"/>
      <c r="D480" s="169"/>
      <c r="E480" s="169"/>
      <c r="F480" s="169"/>
      <c r="G480" s="169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</row>
    <row r="481" ht="15.75" customHeight="1">
      <c r="A481" s="101"/>
      <c r="B481" s="169"/>
      <c r="C481" s="169"/>
      <c r="D481" s="169"/>
      <c r="E481" s="169"/>
      <c r="F481" s="169"/>
      <c r="G481" s="169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</row>
    <row r="482" ht="15.75" customHeight="1">
      <c r="A482" s="101"/>
      <c r="B482" s="169"/>
      <c r="C482" s="169"/>
      <c r="D482" s="169"/>
      <c r="E482" s="169"/>
      <c r="F482" s="169"/>
      <c r="G482" s="169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</row>
    <row r="483" ht="15.75" customHeight="1">
      <c r="A483" s="101"/>
      <c r="B483" s="169"/>
      <c r="C483" s="169"/>
      <c r="D483" s="169"/>
      <c r="E483" s="169"/>
      <c r="F483" s="169"/>
      <c r="G483" s="169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</row>
    <row r="484" ht="15.75" customHeight="1">
      <c r="A484" s="101"/>
      <c r="B484" s="169"/>
      <c r="C484" s="169"/>
      <c r="D484" s="169"/>
      <c r="E484" s="169"/>
      <c r="F484" s="169"/>
      <c r="G484" s="169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</row>
    <row r="485" ht="15.75" customHeight="1">
      <c r="A485" s="101"/>
      <c r="B485" s="169"/>
      <c r="C485" s="169"/>
      <c r="D485" s="169"/>
      <c r="E485" s="169"/>
      <c r="F485" s="169"/>
      <c r="G485" s="169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</row>
    <row r="486" ht="15.75" customHeight="1">
      <c r="A486" s="101"/>
      <c r="B486" s="169"/>
      <c r="C486" s="169"/>
      <c r="D486" s="169"/>
      <c r="E486" s="169"/>
      <c r="F486" s="169"/>
      <c r="G486" s="169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</row>
    <row r="487" ht="15.75" customHeight="1">
      <c r="A487" s="101"/>
      <c r="B487" s="169"/>
      <c r="C487" s="169"/>
      <c r="D487" s="169"/>
      <c r="E487" s="169"/>
      <c r="F487" s="169"/>
      <c r="G487" s="169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</row>
    <row r="488" ht="15.75" customHeight="1">
      <c r="A488" s="101"/>
      <c r="B488" s="169"/>
      <c r="C488" s="169"/>
      <c r="D488" s="169"/>
      <c r="E488" s="169"/>
      <c r="F488" s="169"/>
      <c r="G488" s="169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</row>
    <row r="489" ht="15.75" customHeight="1">
      <c r="A489" s="101"/>
      <c r="B489" s="169"/>
      <c r="C489" s="169"/>
      <c r="D489" s="169"/>
      <c r="E489" s="169"/>
      <c r="F489" s="169"/>
      <c r="G489" s="169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</row>
    <row r="490" ht="15.75" customHeight="1">
      <c r="A490" s="101"/>
      <c r="B490" s="169"/>
      <c r="C490" s="169"/>
      <c r="D490" s="169"/>
      <c r="E490" s="169"/>
      <c r="F490" s="169"/>
      <c r="G490" s="169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</row>
    <row r="491" ht="15.75" customHeight="1">
      <c r="A491" s="101"/>
      <c r="B491" s="169"/>
      <c r="C491" s="169"/>
      <c r="D491" s="169"/>
      <c r="E491" s="169"/>
      <c r="F491" s="169"/>
      <c r="G491" s="169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</row>
    <row r="492" ht="15.75" customHeight="1">
      <c r="A492" s="101"/>
      <c r="B492" s="169"/>
      <c r="C492" s="169"/>
      <c r="D492" s="169"/>
      <c r="E492" s="169"/>
      <c r="F492" s="169"/>
      <c r="G492" s="169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</row>
    <row r="493" ht="15.75" customHeight="1">
      <c r="A493" s="101"/>
      <c r="B493" s="169"/>
      <c r="C493" s="169"/>
      <c r="D493" s="169"/>
      <c r="E493" s="169"/>
      <c r="F493" s="169"/>
      <c r="G493" s="169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</row>
    <row r="494" ht="15.75" customHeight="1">
      <c r="A494" s="101"/>
      <c r="B494" s="169"/>
      <c r="C494" s="169"/>
      <c r="D494" s="169"/>
      <c r="E494" s="169"/>
      <c r="F494" s="169"/>
      <c r="G494" s="169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</row>
    <row r="495" ht="15.75" customHeight="1">
      <c r="A495" s="101"/>
      <c r="B495" s="169"/>
      <c r="C495" s="169"/>
      <c r="D495" s="169"/>
      <c r="E495" s="169"/>
      <c r="F495" s="169"/>
      <c r="G495" s="169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</row>
    <row r="496" ht="15.75" customHeight="1">
      <c r="A496" s="101"/>
      <c r="B496" s="169"/>
      <c r="C496" s="169"/>
      <c r="D496" s="169"/>
      <c r="E496" s="169"/>
      <c r="F496" s="169"/>
      <c r="G496" s="169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</row>
    <row r="497" ht="15.75" customHeight="1">
      <c r="A497" s="101"/>
      <c r="B497" s="169"/>
      <c r="C497" s="169"/>
      <c r="D497" s="169"/>
      <c r="E497" s="169"/>
      <c r="F497" s="169"/>
      <c r="G497" s="169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</row>
    <row r="498" ht="15.75" customHeight="1">
      <c r="A498" s="101"/>
      <c r="B498" s="169"/>
      <c r="C498" s="169"/>
      <c r="D498" s="169"/>
      <c r="E498" s="169"/>
      <c r="F498" s="169"/>
      <c r="G498" s="169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</row>
    <row r="499" ht="15.75" customHeight="1">
      <c r="A499" s="101"/>
      <c r="B499" s="169"/>
      <c r="C499" s="169"/>
      <c r="D499" s="169"/>
      <c r="E499" s="169"/>
      <c r="F499" s="169"/>
      <c r="G499" s="169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</row>
    <row r="500" ht="15.75" customHeight="1">
      <c r="A500" s="101"/>
      <c r="B500" s="169"/>
      <c r="C500" s="169"/>
      <c r="D500" s="169"/>
      <c r="E500" s="169"/>
      <c r="F500" s="169"/>
      <c r="G500" s="169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</row>
    <row r="501" ht="15.75" customHeight="1">
      <c r="A501" s="101"/>
      <c r="B501" s="169"/>
      <c r="C501" s="169"/>
      <c r="D501" s="169"/>
      <c r="E501" s="169"/>
      <c r="F501" s="169"/>
      <c r="G501" s="169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</row>
    <row r="502" ht="15.75" customHeight="1">
      <c r="A502" s="101"/>
      <c r="B502" s="169"/>
      <c r="C502" s="169"/>
      <c r="D502" s="169"/>
      <c r="E502" s="169"/>
      <c r="F502" s="169"/>
      <c r="G502" s="169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</row>
    <row r="503" ht="15.75" customHeight="1">
      <c r="A503" s="101"/>
      <c r="B503" s="169"/>
      <c r="C503" s="169"/>
      <c r="D503" s="169"/>
      <c r="E503" s="169"/>
      <c r="F503" s="169"/>
      <c r="G503" s="169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</row>
    <row r="504" ht="15.75" customHeight="1">
      <c r="A504" s="101"/>
      <c r="B504" s="169"/>
      <c r="C504" s="169"/>
      <c r="D504" s="169"/>
      <c r="E504" s="169"/>
      <c r="F504" s="169"/>
      <c r="G504" s="169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</row>
    <row r="505" ht="15.75" customHeight="1">
      <c r="A505" s="101"/>
      <c r="B505" s="169"/>
      <c r="C505" s="169"/>
      <c r="D505" s="169"/>
      <c r="E505" s="169"/>
      <c r="F505" s="169"/>
      <c r="G505" s="169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</row>
    <row r="506" ht="15.75" customHeight="1">
      <c r="A506" s="101"/>
      <c r="B506" s="169"/>
      <c r="C506" s="169"/>
      <c r="D506" s="169"/>
      <c r="E506" s="169"/>
      <c r="F506" s="169"/>
      <c r="G506" s="169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</row>
    <row r="507" ht="15.75" customHeight="1">
      <c r="A507" s="101"/>
      <c r="B507" s="169"/>
      <c r="C507" s="169"/>
      <c r="D507" s="169"/>
      <c r="E507" s="169"/>
      <c r="F507" s="169"/>
      <c r="G507" s="169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</row>
    <row r="508" ht="15.75" customHeight="1">
      <c r="A508" s="101"/>
      <c r="B508" s="169"/>
      <c r="C508" s="169"/>
      <c r="D508" s="169"/>
      <c r="E508" s="169"/>
      <c r="F508" s="169"/>
      <c r="G508" s="169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</row>
    <row r="509" ht="15.75" customHeight="1">
      <c r="A509" s="101"/>
      <c r="B509" s="169"/>
      <c r="C509" s="169"/>
      <c r="D509" s="169"/>
      <c r="E509" s="169"/>
      <c r="F509" s="169"/>
      <c r="G509" s="169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</row>
    <row r="510" ht="15.75" customHeight="1">
      <c r="A510" s="101"/>
      <c r="B510" s="169"/>
      <c r="C510" s="169"/>
      <c r="D510" s="169"/>
      <c r="E510" s="169"/>
      <c r="F510" s="169"/>
      <c r="G510" s="169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</row>
    <row r="511" ht="15.75" customHeight="1">
      <c r="A511" s="101"/>
      <c r="B511" s="169"/>
      <c r="C511" s="169"/>
      <c r="D511" s="169"/>
      <c r="E511" s="169"/>
      <c r="F511" s="169"/>
      <c r="G511" s="169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</row>
    <row r="512" ht="15.75" customHeight="1">
      <c r="A512" s="101"/>
      <c r="B512" s="169"/>
      <c r="C512" s="169"/>
      <c r="D512" s="169"/>
      <c r="E512" s="169"/>
      <c r="F512" s="169"/>
      <c r="G512" s="169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</row>
    <row r="513" ht="15.75" customHeight="1">
      <c r="A513" s="101"/>
      <c r="B513" s="169"/>
      <c r="C513" s="169"/>
      <c r="D513" s="169"/>
      <c r="E513" s="169"/>
      <c r="F513" s="169"/>
      <c r="G513" s="169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</row>
    <row r="514" ht="15.75" customHeight="1">
      <c r="A514" s="101"/>
      <c r="B514" s="169"/>
      <c r="C514" s="169"/>
      <c r="D514" s="169"/>
      <c r="E514" s="169"/>
      <c r="F514" s="169"/>
      <c r="G514" s="169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</row>
    <row r="515" ht="15.75" customHeight="1">
      <c r="A515" s="101"/>
      <c r="B515" s="169"/>
      <c r="C515" s="169"/>
      <c r="D515" s="169"/>
      <c r="E515" s="169"/>
      <c r="F515" s="169"/>
      <c r="G515" s="169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</row>
    <row r="516" ht="15.75" customHeight="1">
      <c r="A516" s="101"/>
      <c r="B516" s="169"/>
      <c r="C516" s="169"/>
      <c r="D516" s="169"/>
      <c r="E516" s="169"/>
      <c r="F516" s="169"/>
      <c r="G516" s="169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</row>
    <row r="517" ht="15.75" customHeight="1">
      <c r="A517" s="101"/>
      <c r="B517" s="169"/>
      <c r="C517" s="169"/>
      <c r="D517" s="169"/>
      <c r="E517" s="169"/>
      <c r="F517" s="169"/>
      <c r="G517" s="169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</row>
    <row r="518" ht="15.75" customHeight="1">
      <c r="A518" s="101"/>
      <c r="B518" s="169"/>
      <c r="C518" s="169"/>
      <c r="D518" s="169"/>
      <c r="E518" s="169"/>
      <c r="F518" s="169"/>
      <c r="G518" s="169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</row>
    <row r="519" ht="15.75" customHeight="1">
      <c r="A519" s="101"/>
      <c r="B519" s="169"/>
      <c r="C519" s="169"/>
      <c r="D519" s="169"/>
      <c r="E519" s="169"/>
      <c r="F519" s="169"/>
      <c r="G519" s="169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</row>
    <row r="520" ht="15.75" customHeight="1">
      <c r="A520" s="101"/>
      <c r="B520" s="169"/>
      <c r="C520" s="169"/>
      <c r="D520" s="169"/>
      <c r="E520" s="169"/>
      <c r="F520" s="169"/>
      <c r="G520" s="169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</row>
    <row r="521" ht="15.75" customHeight="1">
      <c r="A521" s="101"/>
      <c r="B521" s="169"/>
      <c r="C521" s="169"/>
      <c r="D521" s="169"/>
      <c r="E521" s="169"/>
      <c r="F521" s="169"/>
      <c r="G521" s="169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</row>
    <row r="522" ht="15.75" customHeight="1">
      <c r="A522" s="101"/>
      <c r="B522" s="169"/>
      <c r="C522" s="169"/>
      <c r="D522" s="169"/>
      <c r="E522" s="169"/>
      <c r="F522" s="169"/>
      <c r="G522" s="169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</row>
    <row r="523" ht="15.75" customHeight="1">
      <c r="A523" s="101"/>
      <c r="B523" s="169"/>
      <c r="C523" s="169"/>
      <c r="D523" s="169"/>
      <c r="E523" s="169"/>
      <c r="F523" s="169"/>
      <c r="G523" s="169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</row>
    <row r="524" ht="15.75" customHeight="1">
      <c r="A524" s="101"/>
      <c r="B524" s="169"/>
      <c r="C524" s="169"/>
      <c r="D524" s="169"/>
      <c r="E524" s="169"/>
      <c r="F524" s="169"/>
      <c r="G524" s="169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</row>
    <row r="525" ht="15.75" customHeight="1">
      <c r="A525" s="101"/>
      <c r="B525" s="169"/>
      <c r="C525" s="169"/>
      <c r="D525" s="169"/>
      <c r="E525" s="169"/>
      <c r="F525" s="169"/>
      <c r="G525" s="169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</row>
    <row r="526" ht="15.75" customHeight="1">
      <c r="A526" s="101"/>
      <c r="B526" s="169"/>
      <c r="C526" s="169"/>
      <c r="D526" s="169"/>
      <c r="E526" s="169"/>
      <c r="F526" s="169"/>
      <c r="G526" s="169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</row>
    <row r="527" ht="15.75" customHeight="1">
      <c r="A527" s="101"/>
      <c r="B527" s="169"/>
      <c r="C527" s="169"/>
      <c r="D527" s="169"/>
      <c r="E527" s="169"/>
      <c r="F527" s="169"/>
      <c r="G527" s="169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</row>
    <row r="528" ht="15.75" customHeight="1">
      <c r="A528" s="101"/>
      <c r="B528" s="169"/>
      <c r="C528" s="169"/>
      <c r="D528" s="169"/>
      <c r="E528" s="169"/>
      <c r="F528" s="169"/>
      <c r="G528" s="169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</row>
    <row r="529" ht="15.75" customHeight="1">
      <c r="A529" s="101"/>
      <c r="B529" s="169"/>
      <c r="C529" s="169"/>
      <c r="D529" s="169"/>
      <c r="E529" s="169"/>
      <c r="F529" s="169"/>
      <c r="G529" s="169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</row>
    <row r="530" ht="15.75" customHeight="1">
      <c r="A530" s="101"/>
      <c r="B530" s="169"/>
      <c r="C530" s="169"/>
      <c r="D530" s="169"/>
      <c r="E530" s="169"/>
      <c r="F530" s="169"/>
      <c r="G530" s="169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</row>
    <row r="531" ht="15.75" customHeight="1">
      <c r="A531" s="101"/>
      <c r="B531" s="169"/>
      <c r="C531" s="169"/>
      <c r="D531" s="169"/>
      <c r="E531" s="169"/>
      <c r="F531" s="169"/>
      <c r="G531" s="169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</row>
    <row r="532" ht="15.75" customHeight="1">
      <c r="A532" s="101"/>
      <c r="B532" s="169"/>
      <c r="C532" s="169"/>
      <c r="D532" s="169"/>
      <c r="E532" s="169"/>
      <c r="F532" s="169"/>
      <c r="G532" s="169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</row>
    <row r="533" ht="15.75" customHeight="1">
      <c r="A533" s="101"/>
      <c r="B533" s="169"/>
      <c r="C533" s="169"/>
      <c r="D533" s="169"/>
      <c r="E533" s="169"/>
      <c r="F533" s="169"/>
      <c r="G533" s="169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</row>
    <row r="534" ht="15.75" customHeight="1">
      <c r="A534" s="101"/>
      <c r="B534" s="169"/>
      <c r="C534" s="169"/>
      <c r="D534" s="169"/>
      <c r="E534" s="169"/>
      <c r="F534" s="169"/>
      <c r="G534" s="169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</row>
    <row r="535" ht="15.75" customHeight="1">
      <c r="A535" s="101"/>
      <c r="B535" s="169"/>
      <c r="C535" s="169"/>
      <c r="D535" s="169"/>
      <c r="E535" s="169"/>
      <c r="F535" s="169"/>
      <c r="G535" s="169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</row>
    <row r="536" ht="15.75" customHeight="1">
      <c r="A536" s="101"/>
      <c r="B536" s="169"/>
      <c r="C536" s="169"/>
      <c r="D536" s="169"/>
      <c r="E536" s="169"/>
      <c r="F536" s="169"/>
      <c r="G536" s="169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</row>
    <row r="537" ht="15.75" customHeight="1">
      <c r="A537" s="101"/>
      <c r="B537" s="169"/>
      <c r="C537" s="169"/>
      <c r="D537" s="169"/>
      <c r="E537" s="169"/>
      <c r="F537" s="169"/>
      <c r="G537" s="169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</row>
    <row r="538" ht="15.75" customHeight="1">
      <c r="A538" s="101"/>
      <c r="B538" s="169"/>
      <c r="C538" s="169"/>
      <c r="D538" s="169"/>
      <c r="E538" s="169"/>
      <c r="F538" s="169"/>
      <c r="G538" s="169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</row>
    <row r="539" ht="15.75" customHeight="1">
      <c r="A539" s="101"/>
      <c r="B539" s="169"/>
      <c r="C539" s="169"/>
      <c r="D539" s="169"/>
      <c r="E539" s="169"/>
      <c r="F539" s="169"/>
      <c r="G539" s="169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</row>
    <row r="540" ht="15.75" customHeight="1">
      <c r="A540" s="101"/>
      <c r="B540" s="169"/>
      <c r="C540" s="169"/>
      <c r="D540" s="169"/>
      <c r="E540" s="169"/>
      <c r="F540" s="169"/>
      <c r="G540" s="169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</row>
    <row r="541" ht="15.75" customHeight="1">
      <c r="A541" s="101"/>
      <c r="B541" s="169"/>
      <c r="C541" s="169"/>
      <c r="D541" s="169"/>
      <c r="E541" s="169"/>
      <c r="F541" s="169"/>
      <c r="G541" s="169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</row>
    <row r="542" ht="15.75" customHeight="1">
      <c r="A542" s="101"/>
      <c r="B542" s="169"/>
      <c r="C542" s="169"/>
      <c r="D542" s="169"/>
      <c r="E542" s="169"/>
      <c r="F542" s="169"/>
      <c r="G542" s="169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</row>
    <row r="543" ht="15.75" customHeight="1">
      <c r="A543" s="101"/>
      <c r="B543" s="169"/>
      <c r="C543" s="169"/>
      <c r="D543" s="169"/>
      <c r="E543" s="169"/>
      <c r="F543" s="169"/>
      <c r="G543" s="169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</row>
    <row r="544" ht="15.75" customHeight="1">
      <c r="A544" s="101"/>
      <c r="B544" s="169"/>
      <c r="C544" s="169"/>
      <c r="D544" s="169"/>
      <c r="E544" s="169"/>
      <c r="F544" s="169"/>
      <c r="G544" s="169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</row>
    <row r="545" ht="15.75" customHeight="1">
      <c r="A545" s="101"/>
      <c r="B545" s="169"/>
      <c r="C545" s="169"/>
      <c r="D545" s="169"/>
      <c r="E545" s="169"/>
      <c r="F545" s="169"/>
      <c r="G545" s="169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</row>
    <row r="546" ht="15.75" customHeight="1">
      <c r="A546" s="101"/>
      <c r="B546" s="169"/>
      <c r="C546" s="169"/>
      <c r="D546" s="169"/>
      <c r="E546" s="169"/>
      <c r="F546" s="169"/>
      <c r="G546" s="169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</row>
    <row r="547" ht="15.75" customHeight="1">
      <c r="A547" s="101"/>
      <c r="B547" s="169"/>
      <c r="C547" s="169"/>
      <c r="D547" s="169"/>
      <c r="E547" s="169"/>
      <c r="F547" s="169"/>
      <c r="G547" s="169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</row>
    <row r="548" ht="15.75" customHeight="1">
      <c r="A548" s="101"/>
      <c r="B548" s="169"/>
      <c r="C548" s="169"/>
      <c r="D548" s="169"/>
      <c r="E548" s="169"/>
      <c r="F548" s="169"/>
      <c r="G548" s="169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</row>
    <row r="549" ht="15.75" customHeight="1">
      <c r="A549" s="101"/>
      <c r="B549" s="169"/>
      <c r="C549" s="169"/>
      <c r="D549" s="169"/>
      <c r="E549" s="169"/>
      <c r="F549" s="169"/>
      <c r="G549" s="169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</row>
    <row r="550" ht="15.75" customHeight="1">
      <c r="A550" s="101"/>
      <c r="B550" s="169"/>
      <c r="C550" s="169"/>
      <c r="D550" s="169"/>
      <c r="E550" s="169"/>
      <c r="F550" s="169"/>
      <c r="G550" s="169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</row>
    <row r="551" ht="15.75" customHeight="1">
      <c r="A551" s="101"/>
      <c r="B551" s="169"/>
      <c r="C551" s="169"/>
      <c r="D551" s="169"/>
      <c r="E551" s="169"/>
      <c r="F551" s="169"/>
      <c r="G551" s="169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</row>
    <row r="552" ht="15.75" customHeight="1">
      <c r="A552" s="101"/>
      <c r="B552" s="169"/>
      <c r="C552" s="169"/>
      <c r="D552" s="169"/>
      <c r="E552" s="169"/>
      <c r="F552" s="169"/>
      <c r="G552" s="169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</row>
    <row r="553" ht="15.75" customHeight="1">
      <c r="A553" s="101"/>
      <c r="B553" s="169"/>
      <c r="C553" s="169"/>
      <c r="D553" s="169"/>
      <c r="E553" s="169"/>
      <c r="F553" s="169"/>
      <c r="G553" s="169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</row>
    <row r="554" ht="15.75" customHeight="1">
      <c r="A554" s="101"/>
      <c r="B554" s="169"/>
      <c r="C554" s="169"/>
      <c r="D554" s="169"/>
      <c r="E554" s="169"/>
      <c r="F554" s="169"/>
      <c r="G554" s="169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</row>
    <row r="555" ht="15.75" customHeight="1">
      <c r="A555" s="101"/>
      <c r="B555" s="169"/>
      <c r="C555" s="169"/>
      <c r="D555" s="169"/>
      <c r="E555" s="169"/>
      <c r="F555" s="169"/>
      <c r="G555" s="169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</row>
    <row r="556" ht="15.75" customHeight="1">
      <c r="A556" s="101"/>
      <c r="B556" s="169"/>
      <c r="C556" s="169"/>
      <c r="D556" s="169"/>
      <c r="E556" s="169"/>
      <c r="F556" s="169"/>
      <c r="G556" s="169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</row>
    <row r="557" ht="15.75" customHeight="1">
      <c r="A557" s="101"/>
      <c r="B557" s="169"/>
      <c r="C557" s="169"/>
      <c r="D557" s="169"/>
      <c r="E557" s="169"/>
      <c r="F557" s="169"/>
      <c r="G557" s="169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</row>
    <row r="558" ht="15.75" customHeight="1">
      <c r="A558" s="101"/>
      <c r="B558" s="169"/>
      <c r="C558" s="169"/>
      <c r="D558" s="169"/>
      <c r="E558" s="169"/>
      <c r="F558" s="169"/>
      <c r="G558" s="169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</row>
    <row r="559" ht="15.75" customHeight="1">
      <c r="A559" s="101"/>
      <c r="B559" s="169"/>
      <c r="C559" s="169"/>
      <c r="D559" s="169"/>
      <c r="E559" s="169"/>
      <c r="F559" s="169"/>
      <c r="G559" s="169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</row>
    <row r="560" ht="15.75" customHeight="1">
      <c r="A560" s="101"/>
      <c r="B560" s="169"/>
      <c r="C560" s="169"/>
      <c r="D560" s="169"/>
      <c r="E560" s="169"/>
      <c r="F560" s="169"/>
      <c r="G560" s="169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</row>
    <row r="561" ht="15.75" customHeight="1">
      <c r="A561" s="101"/>
      <c r="B561" s="169"/>
      <c r="C561" s="169"/>
      <c r="D561" s="169"/>
      <c r="E561" s="169"/>
      <c r="F561" s="169"/>
      <c r="G561" s="169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</row>
    <row r="562" ht="15.75" customHeight="1">
      <c r="A562" s="101"/>
      <c r="B562" s="169"/>
      <c r="C562" s="169"/>
      <c r="D562" s="169"/>
      <c r="E562" s="169"/>
      <c r="F562" s="169"/>
      <c r="G562" s="169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</row>
    <row r="563" ht="15.75" customHeight="1">
      <c r="A563" s="101"/>
      <c r="B563" s="169"/>
      <c r="C563" s="169"/>
      <c r="D563" s="169"/>
      <c r="E563" s="169"/>
      <c r="F563" s="169"/>
      <c r="G563" s="169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</row>
    <row r="564" ht="15.75" customHeight="1">
      <c r="A564" s="101"/>
      <c r="B564" s="169"/>
      <c r="C564" s="169"/>
      <c r="D564" s="169"/>
      <c r="E564" s="169"/>
      <c r="F564" s="169"/>
      <c r="G564" s="169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</row>
    <row r="565" ht="15.75" customHeight="1">
      <c r="A565" s="101"/>
      <c r="B565" s="169"/>
      <c r="C565" s="169"/>
      <c r="D565" s="169"/>
      <c r="E565" s="169"/>
      <c r="F565" s="169"/>
      <c r="G565" s="169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</row>
    <row r="566" ht="15.75" customHeight="1">
      <c r="A566" s="101"/>
      <c r="B566" s="169"/>
      <c r="C566" s="169"/>
      <c r="D566" s="169"/>
      <c r="E566" s="169"/>
      <c r="F566" s="169"/>
      <c r="G566" s="169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</row>
    <row r="567" ht="15.75" customHeight="1">
      <c r="A567" s="101"/>
      <c r="B567" s="169"/>
      <c r="C567" s="169"/>
      <c r="D567" s="169"/>
      <c r="E567" s="169"/>
      <c r="F567" s="169"/>
      <c r="G567" s="169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</row>
    <row r="568" ht="15.75" customHeight="1">
      <c r="A568" s="101"/>
      <c r="B568" s="169"/>
      <c r="C568" s="169"/>
      <c r="D568" s="169"/>
      <c r="E568" s="169"/>
      <c r="F568" s="169"/>
      <c r="G568" s="169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</row>
    <row r="569" ht="15.75" customHeight="1">
      <c r="A569" s="101"/>
      <c r="B569" s="169"/>
      <c r="C569" s="169"/>
      <c r="D569" s="169"/>
      <c r="E569" s="169"/>
      <c r="F569" s="169"/>
      <c r="G569" s="169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</row>
    <row r="570" ht="15.75" customHeight="1">
      <c r="A570" s="101"/>
      <c r="B570" s="169"/>
      <c r="C570" s="169"/>
      <c r="D570" s="169"/>
      <c r="E570" s="169"/>
      <c r="F570" s="169"/>
      <c r="G570" s="169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</row>
    <row r="571" ht="15.75" customHeight="1">
      <c r="A571" s="101"/>
      <c r="B571" s="169"/>
      <c r="C571" s="169"/>
      <c r="D571" s="169"/>
      <c r="E571" s="169"/>
      <c r="F571" s="169"/>
      <c r="G571" s="169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</row>
    <row r="572" ht="15.75" customHeight="1">
      <c r="A572" s="101"/>
      <c r="B572" s="169"/>
      <c r="C572" s="169"/>
      <c r="D572" s="169"/>
      <c r="E572" s="169"/>
      <c r="F572" s="169"/>
      <c r="G572" s="169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</row>
    <row r="573" ht="15.75" customHeight="1">
      <c r="A573" s="101"/>
      <c r="B573" s="169"/>
      <c r="C573" s="169"/>
      <c r="D573" s="169"/>
      <c r="E573" s="169"/>
      <c r="F573" s="169"/>
      <c r="G573" s="169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</row>
    <row r="574" ht="15.75" customHeight="1">
      <c r="A574" s="101"/>
      <c r="B574" s="169"/>
      <c r="C574" s="169"/>
      <c r="D574" s="169"/>
      <c r="E574" s="169"/>
      <c r="F574" s="169"/>
      <c r="G574" s="169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</row>
    <row r="575" ht="15.75" customHeight="1">
      <c r="A575" s="101"/>
      <c r="B575" s="169"/>
      <c r="C575" s="169"/>
      <c r="D575" s="169"/>
      <c r="E575" s="169"/>
      <c r="F575" s="169"/>
      <c r="G575" s="169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</row>
    <row r="576" ht="15.75" customHeight="1">
      <c r="A576" s="101"/>
      <c r="B576" s="169"/>
      <c r="C576" s="169"/>
      <c r="D576" s="169"/>
      <c r="E576" s="169"/>
      <c r="F576" s="169"/>
      <c r="G576" s="169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</row>
    <row r="577" ht="15.75" customHeight="1">
      <c r="A577" s="101"/>
      <c r="B577" s="169"/>
      <c r="C577" s="169"/>
      <c r="D577" s="169"/>
      <c r="E577" s="169"/>
      <c r="F577" s="169"/>
      <c r="G577" s="169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</row>
    <row r="578" ht="15.75" customHeight="1">
      <c r="A578" s="101"/>
      <c r="B578" s="169"/>
      <c r="C578" s="169"/>
      <c r="D578" s="169"/>
      <c r="E578" s="169"/>
      <c r="F578" s="169"/>
      <c r="G578" s="169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</row>
    <row r="579" ht="15.75" customHeight="1">
      <c r="A579" s="101"/>
      <c r="B579" s="169"/>
      <c r="C579" s="169"/>
      <c r="D579" s="169"/>
      <c r="E579" s="169"/>
      <c r="F579" s="169"/>
      <c r="G579" s="169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</row>
    <row r="580" ht="15.75" customHeight="1">
      <c r="A580" s="101"/>
      <c r="B580" s="169"/>
      <c r="C580" s="169"/>
      <c r="D580" s="169"/>
      <c r="E580" s="169"/>
      <c r="F580" s="169"/>
      <c r="G580" s="169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</row>
    <row r="581" ht="15.75" customHeight="1">
      <c r="A581" s="101"/>
      <c r="B581" s="169"/>
      <c r="C581" s="169"/>
      <c r="D581" s="169"/>
      <c r="E581" s="169"/>
      <c r="F581" s="169"/>
      <c r="G581" s="169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</row>
    <row r="582" ht="15.75" customHeight="1">
      <c r="A582" s="101"/>
      <c r="B582" s="169"/>
      <c r="C582" s="169"/>
      <c r="D582" s="169"/>
      <c r="E582" s="169"/>
      <c r="F582" s="169"/>
      <c r="G582" s="169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</row>
    <row r="583" ht="15.75" customHeight="1">
      <c r="A583" s="101"/>
      <c r="B583" s="169"/>
      <c r="C583" s="169"/>
      <c r="D583" s="169"/>
      <c r="E583" s="169"/>
      <c r="F583" s="169"/>
      <c r="G583" s="169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</row>
    <row r="584" ht="15.75" customHeight="1">
      <c r="A584" s="101"/>
      <c r="B584" s="169"/>
      <c r="C584" s="169"/>
      <c r="D584" s="169"/>
      <c r="E584" s="169"/>
      <c r="F584" s="169"/>
      <c r="G584" s="169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</row>
    <row r="585" ht="15.75" customHeight="1">
      <c r="A585" s="101"/>
      <c r="B585" s="169"/>
      <c r="C585" s="169"/>
      <c r="D585" s="169"/>
      <c r="E585" s="169"/>
      <c r="F585" s="169"/>
      <c r="G585" s="169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</row>
    <row r="586" ht="15.75" customHeight="1">
      <c r="A586" s="101"/>
      <c r="B586" s="169"/>
      <c r="C586" s="169"/>
      <c r="D586" s="169"/>
      <c r="E586" s="169"/>
      <c r="F586" s="169"/>
      <c r="G586" s="169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</row>
    <row r="587" ht="15.75" customHeight="1">
      <c r="A587" s="101"/>
      <c r="B587" s="169"/>
      <c r="C587" s="169"/>
      <c r="D587" s="169"/>
      <c r="E587" s="169"/>
      <c r="F587" s="169"/>
      <c r="G587" s="169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</row>
    <row r="588" ht="15.75" customHeight="1">
      <c r="A588" s="101"/>
      <c r="B588" s="169"/>
      <c r="C588" s="169"/>
      <c r="D588" s="169"/>
      <c r="E588" s="169"/>
      <c r="F588" s="169"/>
      <c r="G588" s="169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</row>
    <row r="589" ht="15.75" customHeight="1">
      <c r="A589" s="101"/>
      <c r="B589" s="169"/>
      <c r="C589" s="169"/>
      <c r="D589" s="169"/>
      <c r="E589" s="169"/>
      <c r="F589" s="169"/>
      <c r="G589" s="169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</row>
    <row r="590" ht="15.75" customHeight="1">
      <c r="A590" s="101"/>
      <c r="B590" s="169"/>
      <c r="C590" s="169"/>
      <c r="D590" s="169"/>
      <c r="E590" s="169"/>
      <c r="F590" s="169"/>
      <c r="G590" s="169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</row>
    <row r="591" ht="15.75" customHeight="1">
      <c r="A591" s="101"/>
      <c r="B591" s="169"/>
      <c r="C591" s="169"/>
      <c r="D591" s="169"/>
      <c r="E591" s="169"/>
      <c r="F591" s="169"/>
      <c r="G591" s="169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</row>
    <row r="592" ht="15.75" customHeight="1">
      <c r="A592" s="101"/>
      <c r="B592" s="169"/>
      <c r="C592" s="169"/>
      <c r="D592" s="169"/>
      <c r="E592" s="169"/>
      <c r="F592" s="169"/>
      <c r="G592" s="169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</row>
    <row r="593" ht="15.75" customHeight="1">
      <c r="A593" s="101"/>
      <c r="B593" s="169"/>
      <c r="C593" s="169"/>
      <c r="D593" s="169"/>
      <c r="E593" s="169"/>
      <c r="F593" s="169"/>
      <c r="G593" s="169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</row>
    <row r="594" ht="15.75" customHeight="1">
      <c r="A594" s="101"/>
      <c r="B594" s="169"/>
      <c r="C594" s="169"/>
      <c r="D594" s="169"/>
      <c r="E594" s="169"/>
      <c r="F594" s="169"/>
      <c r="G594" s="169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</row>
    <row r="595" ht="15.75" customHeight="1">
      <c r="A595" s="101"/>
      <c r="B595" s="169"/>
      <c r="C595" s="169"/>
      <c r="D595" s="169"/>
      <c r="E595" s="169"/>
      <c r="F595" s="169"/>
      <c r="G595" s="169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</row>
    <row r="596" ht="15.75" customHeight="1">
      <c r="A596" s="101"/>
      <c r="B596" s="169"/>
      <c r="C596" s="169"/>
      <c r="D596" s="169"/>
      <c r="E596" s="169"/>
      <c r="F596" s="169"/>
      <c r="G596" s="169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</row>
    <row r="597" ht="15.75" customHeight="1">
      <c r="A597" s="101"/>
      <c r="B597" s="169"/>
      <c r="C597" s="169"/>
      <c r="D597" s="169"/>
      <c r="E597" s="169"/>
      <c r="F597" s="169"/>
      <c r="G597" s="169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</row>
    <row r="598" ht="15.75" customHeight="1">
      <c r="A598" s="101"/>
      <c r="B598" s="169"/>
      <c r="C598" s="169"/>
      <c r="D598" s="169"/>
      <c r="E598" s="169"/>
      <c r="F598" s="169"/>
      <c r="G598" s="169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</row>
    <row r="599" ht="15.75" customHeight="1">
      <c r="A599" s="101"/>
      <c r="B599" s="169"/>
      <c r="C599" s="169"/>
      <c r="D599" s="169"/>
      <c r="E599" s="169"/>
      <c r="F599" s="169"/>
      <c r="G599" s="169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</row>
    <row r="600" ht="15.75" customHeight="1">
      <c r="A600" s="101"/>
      <c r="B600" s="169"/>
      <c r="C600" s="169"/>
      <c r="D600" s="169"/>
      <c r="E600" s="169"/>
      <c r="F600" s="169"/>
      <c r="G600" s="169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</row>
    <row r="601" ht="15.75" customHeight="1">
      <c r="A601" s="101"/>
      <c r="B601" s="169"/>
      <c r="C601" s="169"/>
      <c r="D601" s="169"/>
      <c r="E601" s="169"/>
      <c r="F601" s="169"/>
      <c r="G601" s="169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</row>
    <row r="602" ht="15.75" customHeight="1">
      <c r="A602" s="101"/>
      <c r="B602" s="169"/>
      <c r="C602" s="169"/>
      <c r="D602" s="169"/>
      <c r="E602" s="169"/>
      <c r="F602" s="169"/>
      <c r="G602" s="169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</row>
    <row r="603" ht="15.75" customHeight="1">
      <c r="A603" s="101"/>
      <c r="B603" s="169"/>
      <c r="C603" s="169"/>
      <c r="D603" s="169"/>
      <c r="E603" s="169"/>
      <c r="F603" s="169"/>
      <c r="G603" s="169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</row>
    <row r="604" ht="15.75" customHeight="1">
      <c r="A604" s="101"/>
      <c r="B604" s="169"/>
      <c r="C604" s="169"/>
      <c r="D604" s="169"/>
      <c r="E604" s="169"/>
      <c r="F604" s="169"/>
      <c r="G604" s="169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</row>
    <row r="605" ht="15.75" customHeight="1">
      <c r="A605" s="101"/>
      <c r="B605" s="169"/>
      <c r="C605" s="169"/>
      <c r="D605" s="169"/>
      <c r="E605" s="169"/>
      <c r="F605" s="169"/>
      <c r="G605" s="169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</row>
    <row r="606" ht="15.75" customHeight="1">
      <c r="A606" s="101"/>
      <c r="B606" s="169"/>
      <c r="C606" s="169"/>
      <c r="D606" s="169"/>
      <c r="E606" s="169"/>
      <c r="F606" s="169"/>
      <c r="G606" s="169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</row>
    <row r="607" ht="15.75" customHeight="1">
      <c r="A607" s="101"/>
      <c r="B607" s="169"/>
      <c r="C607" s="169"/>
      <c r="D607" s="169"/>
      <c r="E607" s="169"/>
      <c r="F607" s="169"/>
      <c r="G607" s="169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</row>
    <row r="608" ht="15.75" customHeight="1">
      <c r="A608" s="101"/>
      <c r="B608" s="169"/>
      <c r="C608" s="169"/>
      <c r="D608" s="169"/>
      <c r="E608" s="169"/>
      <c r="F608" s="169"/>
      <c r="G608" s="169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</row>
    <row r="609" ht="15.75" customHeight="1">
      <c r="A609" s="101"/>
      <c r="B609" s="169"/>
      <c r="C609" s="169"/>
      <c r="D609" s="169"/>
      <c r="E609" s="169"/>
      <c r="F609" s="169"/>
      <c r="G609" s="169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</row>
    <row r="610" ht="15.75" customHeight="1">
      <c r="A610" s="101"/>
      <c r="B610" s="169"/>
      <c r="C610" s="169"/>
      <c r="D610" s="169"/>
      <c r="E610" s="169"/>
      <c r="F610" s="169"/>
      <c r="G610" s="169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</row>
    <row r="611" ht="15.75" customHeight="1">
      <c r="A611" s="101"/>
      <c r="B611" s="169"/>
      <c r="C611" s="169"/>
      <c r="D611" s="169"/>
      <c r="E611" s="169"/>
      <c r="F611" s="169"/>
      <c r="G611" s="169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</row>
    <row r="612" ht="15.75" customHeight="1">
      <c r="A612" s="101"/>
      <c r="B612" s="169"/>
      <c r="C612" s="169"/>
      <c r="D612" s="169"/>
      <c r="E612" s="169"/>
      <c r="F612" s="169"/>
      <c r="G612" s="169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</row>
    <row r="613" ht="15.75" customHeight="1">
      <c r="A613" s="101"/>
      <c r="B613" s="169"/>
      <c r="C613" s="169"/>
      <c r="D613" s="169"/>
      <c r="E613" s="169"/>
      <c r="F613" s="169"/>
      <c r="G613" s="169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</row>
    <row r="614" ht="15.75" customHeight="1">
      <c r="A614" s="101"/>
      <c r="B614" s="169"/>
      <c r="C614" s="169"/>
      <c r="D614" s="169"/>
      <c r="E614" s="169"/>
      <c r="F614" s="169"/>
      <c r="G614" s="169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</row>
    <row r="615" ht="15.75" customHeight="1">
      <c r="A615" s="101"/>
      <c r="B615" s="169"/>
      <c r="C615" s="169"/>
      <c r="D615" s="169"/>
      <c r="E615" s="169"/>
      <c r="F615" s="169"/>
      <c r="G615" s="169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</row>
    <row r="616" ht="15.75" customHeight="1">
      <c r="A616" s="101"/>
      <c r="B616" s="169"/>
      <c r="C616" s="169"/>
      <c r="D616" s="169"/>
      <c r="E616" s="169"/>
      <c r="F616" s="169"/>
      <c r="G616" s="169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</row>
    <row r="617" ht="15.75" customHeight="1">
      <c r="A617" s="101"/>
      <c r="B617" s="169"/>
      <c r="C617" s="169"/>
      <c r="D617" s="169"/>
      <c r="E617" s="169"/>
      <c r="F617" s="169"/>
      <c r="G617" s="169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</row>
    <row r="618" ht="15.75" customHeight="1">
      <c r="A618" s="101"/>
      <c r="B618" s="169"/>
      <c r="C618" s="169"/>
      <c r="D618" s="169"/>
      <c r="E618" s="169"/>
      <c r="F618" s="169"/>
      <c r="G618" s="169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</row>
    <row r="619" ht="15.75" customHeight="1">
      <c r="A619" s="101"/>
      <c r="B619" s="169"/>
      <c r="C619" s="169"/>
      <c r="D619" s="169"/>
      <c r="E619" s="169"/>
      <c r="F619" s="169"/>
      <c r="G619" s="169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</row>
    <row r="620" ht="15.75" customHeight="1">
      <c r="A620" s="101"/>
      <c r="B620" s="169"/>
      <c r="C620" s="169"/>
      <c r="D620" s="169"/>
      <c r="E620" s="169"/>
      <c r="F620" s="169"/>
      <c r="G620" s="169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</row>
    <row r="621" ht="15.75" customHeight="1">
      <c r="A621" s="101"/>
      <c r="B621" s="169"/>
      <c r="C621" s="169"/>
      <c r="D621" s="169"/>
      <c r="E621" s="169"/>
      <c r="F621" s="169"/>
      <c r="G621" s="169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</row>
    <row r="622" ht="15.75" customHeight="1">
      <c r="A622" s="101"/>
      <c r="B622" s="169"/>
      <c r="C622" s="169"/>
      <c r="D622" s="169"/>
      <c r="E622" s="169"/>
      <c r="F622" s="169"/>
      <c r="G622" s="169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</row>
    <row r="623" ht="15.75" customHeight="1">
      <c r="A623" s="101"/>
      <c r="B623" s="169"/>
      <c r="C623" s="169"/>
      <c r="D623" s="169"/>
      <c r="E623" s="169"/>
      <c r="F623" s="169"/>
      <c r="G623" s="169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</row>
    <row r="624" ht="15.75" customHeight="1">
      <c r="A624" s="101"/>
      <c r="B624" s="169"/>
      <c r="C624" s="169"/>
      <c r="D624" s="169"/>
      <c r="E624" s="169"/>
      <c r="F624" s="169"/>
      <c r="G624" s="169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</row>
    <row r="625" ht="15.75" customHeight="1">
      <c r="A625" s="101"/>
      <c r="B625" s="169"/>
      <c r="C625" s="169"/>
      <c r="D625" s="169"/>
      <c r="E625" s="169"/>
      <c r="F625" s="169"/>
      <c r="G625" s="169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</row>
    <row r="626" ht="15.75" customHeight="1">
      <c r="A626" s="101"/>
      <c r="B626" s="169"/>
      <c r="C626" s="169"/>
      <c r="D626" s="169"/>
      <c r="E626" s="169"/>
      <c r="F626" s="169"/>
      <c r="G626" s="169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</row>
    <row r="627" ht="15.75" customHeight="1">
      <c r="A627" s="101"/>
      <c r="B627" s="169"/>
      <c r="C627" s="169"/>
      <c r="D627" s="169"/>
      <c r="E627" s="169"/>
      <c r="F627" s="169"/>
      <c r="G627" s="169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</row>
    <row r="628" ht="15.75" customHeight="1">
      <c r="A628" s="101"/>
      <c r="B628" s="169"/>
      <c r="C628" s="169"/>
      <c r="D628" s="169"/>
      <c r="E628" s="169"/>
      <c r="F628" s="169"/>
      <c r="G628" s="169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</row>
    <row r="629" ht="15.75" customHeight="1">
      <c r="A629" s="101"/>
      <c r="B629" s="169"/>
      <c r="C629" s="169"/>
      <c r="D629" s="169"/>
      <c r="E629" s="169"/>
      <c r="F629" s="169"/>
      <c r="G629" s="169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</row>
    <row r="630" ht="15.75" customHeight="1">
      <c r="A630" s="101"/>
      <c r="B630" s="169"/>
      <c r="C630" s="169"/>
      <c r="D630" s="169"/>
      <c r="E630" s="169"/>
      <c r="F630" s="169"/>
      <c r="G630" s="169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</row>
    <row r="631" ht="15.75" customHeight="1">
      <c r="A631" s="101"/>
      <c r="B631" s="169"/>
      <c r="C631" s="169"/>
      <c r="D631" s="169"/>
      <c r="E631" s="169"/>
      <c r="F631" s="169"/>
      <c r="G631" s="169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</row>
    <row r="632" ht="15.75" customHeight="1">
      <c r="A632" s="101"/>
      <c r="B632" s="169"/>
      <c r="C632" s="169"/>
      <c r="D632" s="169"/>
      <c r="E632" s="169"/>
      <c r="F632" s="169"/>
      <c r="G632" s="169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</row>
    <row r="633" ht="15.75" customHeight="1">
      <c r="A633" s="101"/>
      <c r="B633" s="169"/>
      <c r="C633" s="169"/>
      <c r="D633" s="169"/>
      <c r="E633" s="169"/>
      <c r="F633" s="169"/>
      <c r="G633" s="169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</row>
    <row r="634" ht="15.75" customHeight="1">
      <c r="A634" s="101"/>
      <c r="B634" s="169"/>
      <c r="C634" s="169"/>
      <c r="D634" s="169"/>
      <c r="E634" s="169"/>
      <c r="F634" s="169"/>
      <c r="G634" s="169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</row>
    <row r="635" ht="15.75" customHeight="1">
      <c r="A635" s="101"/>
      <c r="B635" s="169"/>
      <c r="C635" s="169"/>
      <c r="D635" s="169"/>
      <c r="E635" s="169"/>
      <c r="F635" s="169"/>
      <c r="G635" s="169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</row>
    <row r="636" ht="15.75" customHeight="1">
      <c r="A636" s="101"/>
      <c r="B636" s="169"/>
      <c r="C636" s="169"/>
      <c r="D636" s="169"/>
      <c r="E636" s="169"/>
      <c r="F636" s="169"/>
      <c r="G636" s="169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</row>
    <row r="637" ht="15.75" customHeight="1">
      <c r="A637" s="101"/>
      <c r="B637" s="169"/>
      <c r="C637" s="169"/>
      <c r="D637" s="169"/>
      <c r="E637" s="169"/>
      <c r="F637" s="169"/>
      <c r="G637" s="169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</row>
    <row r="638" ht="15.75" customHeight="1">
      <c r="A638" s="101"/>
      <c r="B638" s="169"/>
      <c r="C638" s="169"/>
      <c r="D638" s="169"/>
      <c r="E638" s="169"/>
      <c r="F638" s="169"/>
      <c r="G638" s="169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</row>
    <row r="639" ht="15.75" customHeight="1">
      <c r="A639" s="101"/>
      <c r="B639" s="169"/>
      <c r="C639" s="169"/>
      <c r="D639" s="169"/>
      <c r="E639" s="169"/>
      <c r="F639" s="169"/>
      <c r="G639" s="169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</row>
    <row r="640" ht="15.75" customHeight="1">
      <c r="A640" s="101"/>
      <c r="B640" s="169"/>
      <c r="C640" s="169"/>
      <c r="D640" s="169"/>
      <c r="E640" s="169"/>
      <c r="F640" s="169"/>
      <c r="G640" s="169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</row>
    <row r="641" ht="15.75" customHeight="1">
      <c r="A641" s="101"/>
      <c r="B641" s="169"/>
      <c r="C641" s="169"/>
      <c r="D641" s="169"/>
      <c r="E641" s="169"/>
      <c r="F641" s="169"/>
      <c r="G641" s="169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</row>
    <row r="642" ht="15.75" customHeight="1">
      <c r="A642" s="101"/>
      <c r="B642" s="169"/>
      <c r="C642" s="169"/>
      <c r="D642" s="169"/>
      <c r="E642" s="169"/>
      <c r="F642" s="169"/>
      <c r="G642" s="169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</row>
    <row r="643" ht="15.75" customHeight="1">
      <c r="A643" s="101"/>
      <c r="B643" s="169"/>
      <c r="C643" s="169"/>
      <c r="D643" s="169"/>
      <c r="E643" s="169"/>
      <c r="F643" s="169"/>
      <c r="G643" s="169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</row>
    <row r="644" ht="15.75" customHeight="1">
      <c r="A644" s="101"/>
      <c r="B644" s="169"/>
      <c r="C644" s="169"/>
      <c r="D644" s="169"/>
      <c r="E644" s="169"/>
      <c r="F644" s="169"/>
      <c r="G644" s="169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</row>
    <row r="645" ht="15.75" customHeight="1">
      <c r="A645" s="101"/>
      <c r="B645" s="169"/>
      <c r="C645" s="169"/>
      <c r="D645" s="169"/>
      <c r="E645" s="169"/>
      <c r="F645" s="169"/>
      <c r="G645" s="169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</row>
    <row r="646" ht="15.75" customHeight="1">
      <c r="A646" s="101"/>
      <c r="B646" s="169"/>
      <c r="C646" s="169"/>
      <c r="D646" s="169"/>
      <c r="E646" s="169"/>
      <c r="F646" s="169"/>
      <c r="G646" s="169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</row>
    <row r="647" ht="15.75" customHeight="1">
      <c r="A647" s="101"/>
      <c r="B647" s="169"/>
      <c r="C647" s="169"/>
      <c r="D647" s="169"/>
      <c r="E647" s="169"/>
      <c r="F647" s="169"/>
      <c r="G647" s="169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</row>
    <row r="648" ht="15.75" customHeight="1">
      <c r="A648" s="101"/>
      <c r="B648" s="169"/>
      <c r="C648" s="169"/>
      <c r="D648" s="169"/>
      <c r="E648" s="169"/>
      <c r="F648" s="169"/>
      <c r="G648" s="169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</row>
    <row r="649" ht="15.75" customHeight="1">
      <c r="A649" s="101"/>
      <c r="B649" s="169"/>
      <c r="C649" s="169"/>
      <c r="D649" s="169"/>
      <c r="E649" s="169"/>
      <c r="F649" s="169"/>
      <c r="G649" s="169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</row>
    <row r="650" ht="15.75" customHeight="1">
      <c r="A650" s="101"/>
      <c r="B650" s="169"/>
      <c r="C650" s="169"/>
      <c r="D650" s="169"/>
      <c r="E650" s="169"/>
      <c r="F650" s="169"/>
      <c r="G650" s="169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</row>
    <row r="651" ht="15.75" customHeight="1">
      <c r="A651" s="101"/>
      <c r="B651" s="169"/>
      <c r="C651" s="169"/>
      <c r="D651" s="169"/>
      <c r="E651" s="169"/>
      <c r="F651" s="169"/>
      <c r="G651" s="169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</row>
    <row r="652" ht="15.75" customHeight="1">
      <c r="A652" s="101"/>
      <c r="B652" s="169"/>
      <c r="C652" s="169"/>
      <c r="D652" s="169"/>
      <c r="E652" s="169"/>
      <c r="F652" s="169"/>
      <c r="G652" s="169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</row>
    <row r="653" ht="15.75" customHeight="1">
      <c r="A653" s="101"/>
      <c r="B653" s="169"/>
      <c r="C653" s="169"/>
      <c r="D653" s="169"/>
      <c r="E653" s="169"/>
      <c r="F653" s="169"/>
      <c r="G653" s="169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</row>
    <row r="654" ht="15.75" customHeight="1">
      <c r="A654" s="101"/>
      <c r="B654" s="169"/>
      <c r="C654" s="169"/>
      <c r="D654" s="169"/>
      <c r="E654" s="169"/>
      <c r="F654" s="169"/>
      <c r="G654" s="169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</row>
    <row r="655" ht="15.75" customHeight="1">
      <c r="A655" s="101"/>
      <c r="B655" s="169"/>
      <c r="C655" s="169"/>
      <c r="D655" s="169"/>
      <c r="E655" s="169"/>
      <c r="F655" s="169"/>
      <c r="G655" s="169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</row>
    <row r="656" ht="15.75" customHeight="1">
      <c r="A656" s="101"/>
      <c r="B656" s="169"/>
      <c r="C656" s="169"/>
      <c r="D656" s="169"/>
      <c r="E656" s="169"/>
      <c r="F656" s="169"/>
      <c r="G656" s="169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</row>
    <row r="657" ht="15.75" customHeight="1">
      <c r="A657" s="101"/>
      <c r="B657" s="169"/>
      <c r="C657" s="169"/>
      <c r="D657" s="169"/>
      <c r="E657" s="169"/>
      <c r="F657" s="169"/>
      <c r="G657" s="169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</row>
    <row r="658" ht="15.75" customHeight="1">
      <c r="A658" s="101"/>
      <c r="B658" s="169"/>
      <c r="C658" s="169"/>
      <c r="D658" s="169"/>
      <c r="E658" s="169"/>
      <c r="F658" s="169"/>
      <c r="G658" s="169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</row>
    <row r="659" ht="15.75" customHeight="1">
      <c r="A659" s="101"/>
      <c r="B659" s="169"/>
      <c r="C659" s="169"/>
      <c r="D659" s="169"/>
      <c r="E659" s="169"/>
      <c r="F659" s="169"/>
      <c r="G659" s="169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</row>
    <row r="660" ht="15.75" customHeight="1">
      <c r="A660" s="101"/>
      <c r="B660" s="169"/>
      <c r="C660" s="169"/>
      <c r="D660" s="169"/>
      <c r="E660" s="169"/>
      <c r="F660" s="169"/>
      <c r="G660" s="169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</row>
    <row r="661" ht="15.75" customHeight="1">
      <c r="A661" s="101"/>
      <c r="B661" s="169"/>
      <c r="C661" s="169"/>
      <c r="D661" s="169"/>
      <c r="E661" s="169"/>
      <c r="F661" s="169"/>
      <c r="G661" s="169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</row>
    <row r="662" ht="15.75" customHeight="1">
      <c r="A662" s="101"/>
      <c r="B662" s="169"/>
      <c r="C662" s="169"/>
      <c r="D662" s="169"/>
      <c r="E662" s="169"/>
      <c r="F662" s="169"/>
      <c r="G662" s="169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</row>
    <row r="663" ht="15.75" customHeight="1">
      <c r="A663" s="101"/>
      <c r="B663" s="169"/>
      <c r="C663" s="169"/>
      <c r="D663" s="169"/>
      <c r="E663" s="169"/>
      <c r="F663" s="169"/>
      <c r="G663" s="169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</row>
    <row r="664" ht="15.75" customHeight="1">
      <c r="A664" s="101"/>
      <c r="B664" s="169"/>
      <c r="C664" s="169"/>
      <c r="D664" s="169"/>
      <c r="E664" s="169"/>
      <c r="F664" s="169"/>
      <c r="G664" s="169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</row>
    <row r="665" ht="15.75" customHeight="1">
      <c r="A665" s="101"/>
      <c r="B665" s="169"/>
      <c r="C665" s="169"/>
      <c r="D665" s="169"/>
      <c r="E665" s="169"/>
      <c r="F665" s="169"/>
      <c r="G665" s="169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</row>
    <row r="666" ht="15.75" customHeight="1">
      <c r="A666" s="101"/>
      <c r="B666" s="169"/>
      <c r="C666" s="169"/>
      <c r="D666" s="169"/>
      <c r="E666" s="169"/>
      <c r="F666" s="169"/>
      <c r="G666" s="169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</row>
    <row r="667" ht="15.75" customHeight="1">
      <c r="A667" s="101"/>
      <c r="B667" s="169"/>
      <c r="C667" s="169"/>
      <c r="D667" s="169"/>
      <c r="E667" s="169"/>
      <c r="F667" s="169"/>
      <c r="G667" s="169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</row>
    <row r="668" ht="15.75" customHeight="1">
      <c r="A668" s="101"/>
      <c r="B668" s="169"/>
      <c r="C668" s="169"/>
      <c r="D668" s="169"/>
      <c r="E668" s="169"/>
      <c r="F668" s="169"/>
      <c r="G668" s="169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</row>
    <row r="669" ht="15.75" customHeight="1">
      <c r="A669" s="101"/>
      <c r="B669" s="169"/>
      <c r="C669" s="169"/>
      <c r="D669" s="169"/>
      <c r="E669" s="169"/>
      <c r="F669" s="169"/>
      <c r="G669" s="169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</row>
    <row r="670" ht="15.75" customHeight="1">
      <c r="A670" s="101"/>
      <c r="B670" s="169"/>
      <c r="C670" s="169"/>
      <c r="D670" s="169"/>
      <c r="E670" s="169"/>
      <c r="F670" s="169"/>
      <c r="G670" s="169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</row>
    <row r="671" ht="15.75" customHeight="1">
      <c r="A671" s="101"/>
      <c r="B671" s="169"/>
      <c r="C671" s="169"/>
      <c r="D671" s="169"/>
      <c r="E671" s="169"/>
      <c r="F671" s="169"/>
      <c r="G671" s="169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</row>
    <row r="672" ht="15.75" customHeight="1">
      <c r="A672" s="101"/>
      <c r="B672" s="169"/>
      <c r="C672" s="169"/>
      <c r="D672" s="169"/>
      <c r="E672" s="169"/>
      <c r="F672" s="169"/>
      <c r="G672" s="169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</row>
    <row r="673" ht="15.75" customHeight="1">
      <c r="A673" s="101"/>
      <c r="B673" s="169"/>
      <c r="C673" s="169"/>
      <c r="D673" s="169"/>
      <c r="E673" s="169"/>
      <c r="F673" s="169"/>
      <c r="G673" s="169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</row>
    <row r="674" ht="15.75" customHeight="1">
      <c r="A674" s="101"/>
      <c r="B674" s="169"/>
      <c r="C674" s="169"/>
      <c r="D674" s="169"/>
      <c r="E674" s="169"/>
      <c r="F674" s="169"/>
      <c r="G674" s="169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</row>
    <row r="675" ht="15.75" customHeight="1">
      <c r="A675" s="101"/>
      <c r="B675" s="169"/>
      <c r="C675" s="169"/>
      <c r="D675" s="169"/>
      <c r="E675" s="169"/>
      <c r="F675" s="169"/>
      <c r="G675" s="169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</row>
    <row r="676" ht="15.75" customHeight="1">
      <c r="A676" s="101"/>
      <c r="B676" s="169"/>
      <c r="C676" s="169"/>
      <c r="D676" s="169"/>
      <c r="E676" s="169"/>
      <c r="F676" s="169"/>
      <c r="G676" s="169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</row>
    <row r="677" ht="15.75" customHeight="1">
      <c r="A677" s="101"/>
      <c r="B677" s="169"/>
      <c r="C677" s="169"/>
      <c r="D677" s="169"/>
      <c r="E677" s="169"/>
      <c r="F677" s="169"/>
      <c r="G677" s="169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</row>
    <row r="678" ht="15.75" customHeight="1">
      <c r="A678" s="101"/>
      <c r="B678" s="169"/>
      <c r="C678" s="169"/>
      <c r="D678" s="169"/>
      <c r="E678" s="169"/>
      <c r="F678" s="169"/>
      <c r="G678" s="169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</row>
    <row r="679" ht="15.75" customHeight="1">
      <c r="A679" s="101"/>
      <c r="B679" s="169"/>
      <c r="C679" s="169"/>
      <c r="D679" s="169"/>
      <c r="E679" s="169"/>
      <c r="F679" s="169"/>
      <c r="G679" s="169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</row>
    <row r="680" ht="15.75" customHeight="1">
      <c r="A680" s="101"/>
      <c r="B680" s="169"/>
      <c r="C680" s="169"/>
      <c r="D680" s="169"/>
      <c r="E680" s="169"/>
      <c r="F680" s="169"/>
      <c r="G680" s="169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</row>
    <row r="681" ht="15.75" customHeight="1">
      <c r="A681" s="101"/>
      <c r="B681" s="169"/>
      <c r="C681" s="169"/>
      <c r="D681" s="169"/>
      <c r="E681" s="169"/>
      <c r="F681" s="169"/>
      <c r="G681" s="169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</row>
    <row r="682" ht="15.75" customHeight="1">
      <c r="A682" s="101"/>
      <c r="B682" s="169"/>
      <c r="C682" s="169"/>
      <c r="D682" s="169"/>
      <c r="E682" s="169"/>
      <c r="F682" s="169"/>
      <c r="G682" s="169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</row>
    <row r="683" ht="15.75" customHeight="1">
      <c r="A683" s="101"/>
      <c r="B683" s="169"/>
      <c r="C683" s="169"/>
      <c r="D683" s="169"/>
      <c r="E683" s="169"/>
      <c r="F683" s="169"/>
      <c r="G683" s="169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</row>
    <row r="684" ht="15.75" customHeight="1">
      <c r="A684" s="101"/>
      <c r="B684" s="169"/>
      <c r="C684" s="169"/>
      <c r="D684" s="169"/>
      <c r="E684" s="169"/>
      <c r="F684" s="169"/>
      <c r="G684" s="169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</row>
    <row r="685" ht="15.75" customHeight="1">
      <c r="A685" s="101"/>
      <c r="B685" s="169"/>
      <c r="C685" s="169"/>
      <c r="D685" s="169"/>
      <c r="E685" s="169"/>
      <c r="F685" s="169"/>
      <c r="G685" s="169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</row>
    <row r="686" ht="15.75" customHeight="1">
      <c r="A686" s="101"/>
      <c r="B686" s="169"/>
      <c r="C686" s="169"/>
      <c r="D686" s="169"/>
      <c r="E686" s="169"/>
      <c r="F686" s="169"/>
      <c r="G686" s="169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</row>
    <row r="687" ht="15.75" customHeight="1">
      <c r="A687" s="101"/>
      <c r="B687" s="169"/>
      <c r="C687" s="169"/>
      <c r="D687" s="169"/>
      <c r="E687" s="169"/>
      <c r="F687" s="169"/>
      <c r="G687" s="169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</row>
    <row r="688" ht="15.75" customHeight="1">
      <c r="A688" s="101"/>
      <c r="B688" s="169"/>
      <c r="C688" s="169"/>
      <c r="D688" s="169"/>
      <c r="E688" s="169"/>
      <c r="F688" s="169"/>
      <c r="G688" s="169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</row>
    <row r="689" ht="15.75" customHeight="1">
      <c r="A689" s="101"/>
      <c r="B689" s="169"/>
      <c r="C689" s="169"/>
      <c r="D689" s="169"/>
      <c r="E689" s="169"/>
      <c r="F689" s="169"/>
      <c r="G689" s="169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</row>
    <row r="690" ht="15.75" customHeight="1">
      <c r="A690" s="101"/>
      <c r="B690" s="169"/>
      <c r="C690" s="169"/>
      <c r="D690" s="169"/>
      <c r="E690" s="169"/>
      <c r="F690" s="169"/>
      <c r="G690" s="169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</row>
    <row r="691" ht="15.75" customHeight="1">
      <c r="A691" s="101"/>
      <c r="B691" s="169"/>
      <c r="C691" s="169"/>
      <c r="D691" s="169"/>
      <c r="E691" s="169"/>
      <c r="F691" s="169"/>
      <c r="G691" s="169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</row>
    <row r="692" ht="15.75" customHeight="1">
      <c r="A692" s="101"/>
      <c r="B692" s="169"/>
      <c r="C692" s="169"/>
      <c r="D692" s="169"/>
      <c r="E692" s="169"/>
      <c r="F692" s="169"/>
      <c r="G692" s="169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</row>
    <row r="693" ht="15.75" customHeight="1">
      <c r="A693" s="101"/>
      <c r="B693" s="169"/>
      <c r="C693" s="169"/>
      <c r="D693" s="169"/>
      <c r="E693" s="169"/>
      <c r="F693" s="169"/>
      <c r="G693" s="169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</row>
    <row r="694" ht="15.75" customHeight="1">
      <c r="A694" s="101"/>
      <c r="B694" s="169"/>
      <c r="C694" s="169"/>
      <c r="D694" s="169"/>
      <c r="E694" s="169"/>
      <c r="F694" s="169"/>
      <c r="G694" s="169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</row>
    <row r="695" ht="15.75" customHeight="1">
      <c r="A695" s="101"/>
      <c r="B695" s="169"/>
      <c r="C695" s="169"/>
      <c r="D695" s="169"/>
      <c r="E695" s="169"/>
      <c r="F695" s="169"/>
      <c r="G695" s="169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</row>
    <row r="696" ht="15.75" customHeight="1">
      <c r="A696" s="101"/>
      <c r="B696" s="169"/>
      <c r="C696" s="169"/>
      <c r="D696" s="169"/>
      <c r="E696" s="169"/>
      <c r="F696" s="169"/>
      <c r="G696" s="169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</row>
    <row r="697" ht="15.75" customHeight="1">
      <c r="A697" s="101"/>
      <c r="B697" s="169"/>
      <c r="C697" s="169"/>
      <c r="D697" s="169"/>
      <c r="E697" s="169"/>
      <c r="F697" s="169"/>
      <c r="G697" s="169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</row>
    <row r="698" ht="15.75" customHeight="1">
      <c r="A698" s="101"/>
      <c r="B698" s="169"/>
      <c r="C698" s="169"/>
      <c r="D698" s="169"/>
      <c r="E698" s="169"/>
      <c r="F698" s="169"/>
      <c r="G698" s="169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</row>
    <row r="699" ht="15.75" customHeight="1">
      <c r="A699" s="101"/>
      <c r="B699" s="169"/>
      <c r="C699" s="169"/>
      <c r="D699" s="169"/>
      <c r="E699" s="169"/>
      <c r="F699" s="169"/>
      <c r="G699" s="169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</row>
    <row r="700" ht="15.75" customHeight="1">
      <c r="A700" s="101"/>
      <c r="B700" s="169"/>
      <c r="C700" s="169"/>
      <c r="D700" s="169"/>
      <c r="E700" s="169"/>
      <c r="F700" s="169"/>
      <c r="G700" s="169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</row>
    <row r="701" ht="15.75" customHeight="1">
      <c r="A701" s="101"/>
      <c r="B701" s="169"/>
      <c r="C701" s="169"/>
      <c r="D701" s="169"/>
      <c r="E701" s="169"/>
      <c r="F701" s="169"/>
      <c r="G701" s="169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</row>
    <row r="702" ht="15.75" customHeight="1">
      <c r="A702" s="101"/>
      <c r="B702" s="169"/>
      <c r="C702" s="169"/>
      <c r="D702" s="169"/>
      <c r="E702" s="169"/>
      <c r="F702" s="169"/>
      <c r="G702" s="169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</row>
    <row r="703" ht="15.75" customHeight="1">
      <c r="A703" s="101"/>
      <c r="B703" s="169"/>
      <c r="C703" s="169"/>
      <c r="D703" s="169"/>
      <c r="E703" s="169"/>
      <c r="F703" s="169"/>
      <c r="G703" s="169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</row>
    <row r="704" ht="15.75" customHeight="1">
      <c r="A704" s="101"/>
      <c r="B704" s="169"/>
      <c r="C704" s="169"/>
      <c r="D704" s="169"/>
      <c r="E704" s="169"/>
      <c r="F704" s="169"/>
      <c r="G704" s="169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</row>
    <row r="705" ht="15.75" customHeight="1">
      <c r="A705" s="101"/>
      <c r="B705" s="169"/>
      <c r="C705" s="169"/>
      <c r="D705" s="169"/>
      <c r="E705" s="169"/>
      <c r="F705" s="169"/>
      <c r="G705" s="169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</row>
    <row r="706" ht="15.75" customHeight="1">
      <c r="A706" s="101"/>
      <c r="B706" s="169"/>
      <c r="C706" s="169"/>
      <c r="D706" s="169"/>
      <c r="E706" s="169"/>
      <c r="F706" s="169"/>
      <c r="G706" s="169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</row>
    <row r="707" ht="15.75" customHeight="1">
      <c r="A707" s="101"/>
      <c r="B707" s="169"/>
      <c r="C707" s="169"/>
      <c r="D707" s="169"/>
      <c r="E707" s="169"/>
      <c r="F707" s="169"/>
      <c r="G707" s="169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</row>
    <row r="708" ht="15.75" customHeight="1">
      <c r="A708" s="101"/>
      <c r="B708" s="169"/>
      <c r="C708" s="169"/>
      <c r="D708" s="169"/>
      <c r="E708" s="169"/>
      <c r="F708" s="169"/>
      <c r="G708" s="169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</row>
    <row r="709" ht="15.75" customHeight="1">
      <c r="A709" s="101"/>
      <c r="B709" s="169"/>
      <c r="C709" s="169"/>
      <c r="D709" s="169"/>
      <c r="E709" s="169"/>
      <c r="F709" s="169"/>
      <c r="G709" s="169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</row>
    <row r="710" ht="15.75" customHeight="1">
      <c r="A710" s="101"/>
      <c r="B710" s="169"/>
      <c r="C710" s="169"/>
      <c r="D710" s="169"/>
      <c r="E710" s="169"/>
      <c r="F710" s="169"/>
      <c r="G710" s="169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</row>
    <row r="711" ht="15.75" customHeight="1">
      <c r="A711" s="101"/>
      <c r="B711" s="169"/>
      <c r="C711" s="169"/>
      <c r="D711" s="169"/>
      <c r="E711" s="169"/>
      <c r="F711" s="169"/>
      <c r="G711" s="169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</row>
    <row r="712" ht="15.75" customHeight="1">
      <c r="A712" s="101"/>
      <c r="B712" s="169"/>
      <c r="C712" s="169"/>
      <c r="D712" s="169"/>
      <c r="E712" s="169"/>
      <c r="F712" s="169"/>
      <c r="G712" s="169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</row>
    <row r="713" ht="15.75" customHeight="1">
      <c r="A713" s="101"/>
      <c r="B713" s="169"/>
      <c r="C713" s="169"/>
      <c r="D713" s="169"/>
      <c r="E713" s="169"/>
      <c r="F713" s="169"/>
      <c r="G713" s="169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</row>
    <row r="714" ht="15.75" customHeight="1">
      <c r="A714" s="101"/>
      <c r="B714" s="169"/>
      <c r="C714" s="169"/>
      <c r="D714" s="169"/>
      <c r="E714" s="169"/>
      <c r="F714" s="169"/>
      <c r="G714" s="169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</row>
    <row r="715" ht="15.75" customHeight="1">
      <c r="A715" s="101"/>
      <c r="B715" s="169"/>
      <c r="C715" s="169"/>
      <c r="D715" s="169"/>
      <c r="E715" s="169"/>
      <c r="F715" s="169"/>
      <c r="G715" s="169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</row>
    <row r="716" ht="15.75" customHeight="1">
      <c r="A716" s="101"/>
      <c r="B716" s="169"/>
      <c r="C716" s="169"/>
      <c r="D716" s="169"/>
      <c r="E716" s="169"/>
      <c r="F716" s="169"/>
      <c r="G716" s="169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</row>
    <row r="717" ht="15.75" customHeight="1">
      <c r="A717" s="101"/>
      <c r="B717" s="169"/>
      <c r="C717" s="169"/>
      <c r="D717" s="169"/>
      <c r="E717" s="169"/>
      <c r="F717" s="169"/>
      <c r="G717" s="169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</row>
    <row r="718" ht="15.75" customHeight="1">
      <c r="A718" s="101"/>
      <c r="B718" s="169"/>
      <c r="C718" s="169"/>
      <c r="D718" s="169"/>
      <c r="E718" s="169"/>
      <c r="F718" s="169"/>
      <c r="G718" s="169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</row>
    <row r="719" ht="15.75" customHeight="1">
      <c r="A719" s="101"/>
      <c r="B719" s="169"/>
      <c r="C719" s="169"/>
      <c r="D719" s="169"/>
      <c r="E719" s="169"/>
      <c r="F719" s="169"/>
      <c r="G719" s="169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</row>
    <row r="720" ht="15.75" customHeight="1">
      <c r="A720" s="101"/>
      <c r="B720" s="169"/>
      <c r="C720" s="169"/>
      <c r="D720" s="169"/>
      <c r="E720" s="169"/>
      <c r="F720" s="169"/>
      <c r="G720" s="169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</row>
    <row r="721" ht="15.75" customHeight="1">
      <c r="A721" s="101"/>
      <c r="B721" s="169"/>
      <c r="C721" s="169"/>
      <c r="D721" s="169"/>
      <c r="E721" s="169"/>
      <c r="F721" s="169"/>
      <c r="G721" s="169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</row>
    <row r="722" ht="15.75" customHeight="1">
      <c r="A722" s="101"/>
      <c r="B722" s="169"/>
      <c r="C722" s="169"/>
      <c r="D722" s="169"/>
      <c r="E722" s="169"/>
      <c r="F722" s="169"/>
      <c r="G722" s="169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</row>
    <row r="723" ht="15.75" customHeight="1">
      <c r="A723" s="101"/>
      <c r="B723" s="169"/>
      <c r="C723" s="169"/>
      <c r="D723" s="169"/>
      <c r="E723" s="169"/>
      <c r="F723" s="169"/>
      <c r="G723" s="169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</row>
    <row r="724" ht="15.75" customHeight="1">
      <c r="A724" s="101"/>
      <c r="B724" s="169"/>
      <c r="C724" s="169"/>
      <c r="D724" s="169"/>
      <c r="E724" s="169"/>
      <c r="F724" s="169"/>
      <c r="G724" s="169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</row>
    <row r="725" ht="15.75" customHeight="1">
      <c r="A725" s="101"/>
      <c r="B725" s="169"/>
      <c r="C725" s="169"/>
      <c r="D725" s="169"/>
      <c r="E725" s="169"/>
      <c r="F725" s="169"/>
      <c r="G725" s="169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</row>
    <row r="726" ht="15.75" customHeight="1">
      <c r="A726" s="101"/>
      <c r="B726" s="169"/>
      <c r="C726" s="169"/>
      <c r="D726" s="169"/>
      <c r="E726" s="169"/>
      <c r="F726" s="169"/>
      <c r="G726" s="169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</row>
    <row r="727" ht="15.75" customHeight="1">
      <c r="A727" s="101"/>
      <c r="B727" s="169"/>
      <c r="C727" s="169"/>
      <c r="D727" s="169"/>
      <c r="E727" s="169"/>
      <c r="F727" s="169"/>
      <c r="G727" s="169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</row>
    <row r="728" ht="15.75" customHeight="1">
      <c r="A728" s="101"/>
      <c r="B728" s="169"/>
      <c r="C728" s="169"/>
      <c r="D728" s="169"/>
      <c r="E728" s="169"/>
      <c r="F728" s="169"/>
      <c r="G728" s="169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</row>
    <row r="729" ht="15.75" customHeight="1">
      <c r="A729" s="101"/>
      <c r="B729" s="169"/>
      <c r="C729" s="169"/>
      <c r="D729" s="169"/>
      <c r="E729" s="169"/>
      <c r="F729" s="169"/>
      <c r="G729" s="169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</row>
    <row r="730" ht="15.75" customHeight="1">
      <c r="A730" s="101"/>
      <c r="B730" s="169"/>
      <c r="C730" s="169"/>
      <c r="D730" s="169"/>
      <c r="E730" s="169"/>
      <c r="F730" s="169"/>
      <c r="G730" s="169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</row>
    <row r="731" ht="15.75" customHeight="1">
      <c r="A731" s="101"/>
      <c r="B731" s="169"/>
      <c r="C731" s="169"/>
      <c r="D731" s="169"/>
      <c r="E731" s="169"/>
      <c r="F731" s="169"/>
      <c r="G731" s="169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</row>
    <row r="732" ht="15.75" customHeight="1">
      <c r="A732" s="101"/>
      <c r="B732" s="169"/>
      <c r="C732" s="169"/>
      <c r="D732" s="169"/>
      <c r="E732" s="169"/>
      <c r="F732" s="169"/>
      <c r="G732" s="169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</row>
    <row r="733" ht="15.75" customHeight="1">
      <c r="A733" s="101"/>
      <c r="B733" s="169"/>
      <c r="C733" s="169"/>
      <c r="D733" s="169"/>
      <c r="E733" s="169"/>
      <c r="F733" s="169"/>
      <c r="G733" s="169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</row>
    <row r="734" ht="15.75" customHeight="1">
      <c r="A734" s="101"/>
      <c r="B734" s="169"/>
      <c r="C734" s="169"/>
      <c r="D734" s="169"/>
      <c r="E734" s="169"/>
      <c r="F734" s="169"/>
      <c r="G734" s="169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</row>
    <row r="735" ht="15.75" customHeight="1">
      <c r="A735" s="101"/>
      <c r="B735" s="169"/>
      <c r="C735" s="169"/>
      <c r="D735" s="169"/>
      <c r="E735" s="169"/>
      <c r="F735" s="169"/>
      <c r="G735" s="169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</row>
    <row r="736" ht="15.75" customHeight="1">
      <c r="A736" s="101"/>
      <c r="B736" s="169"/>
      <c r="C736" s="169"/>
      <c r="D736" s="169"/>
      <c r="E736" s="169"/>
      <c r="F736" s="169"/>
      <c r="G736" s="169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</row>
    <row r="737" ht="15.75" customHeight="1">
      <c r="A737" s="101"/>
      <c r="B737" s="169"/>
      <c r="C737" s="169"/>
      <c r="D737" s="169"/>
      <c r="E737" s="169"/>
      <c r="F737" s="169"/>
      <c r="G737" s="169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</row>
    <row r="738" ht="15.75" customHeight="1">
      <c r="A738" s="101"/>
      <c r="B738" s="169"/>
      <c r="C738" s="169"/>
      <c r="D738" s="169"/>
      <c r="E738" s="169"/>
      <c r="F738" s="169"/>
      <c r="G738" s="169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</row>
    <row r="739" ht="15.75" customHeight="1">
      <c r="A739" s="101"/>
      <c r="B739" s="169"/>
      <c r="C739" s="169"/>
      <c r="D739" s="169"/>
      <c r="E739" s="169"/>
      <c r="F739" s="169"/>
      <c r="G739" s="169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</row>
    <row r="740" ht="15.75" customHeight="1">
      <c r="A740" s="101"/>
      <c r="B740" s="169"/>
      <c r="C740" s="169"/>
      <c r="D740" s="169"/>
      <c r="E740" s="169"/>
      <c r="F740" s="169"/>
      <c r="G740" s="169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</row>
    <row r="741" ht="15.75" customHeight="1">
      <c r="A741" s="101"/>
      <c r="B741" s="169"/>
      <c r="C741" s="169"/>
      <c r="D741" s="169"/>
      <c r="E741" s="169"/>
      <c r="F741" s="169"/>
      <c r="G741" s="169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</row>
    <row r="742" ht="15.75" customHeight="1">
      <c r="A742" s="101"/>
      <c r="B742" s="169"/>
      <c r="C742" s="169"/>
      <c r="D742" s="169"/>
      <c r="E742" s="169"/>
      <c r="F742" s="169"/>
      <c r="G742" s="169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</row>
    <row r="743" ht="15.75" customHeight="1">
      <c r="A743" s="101"/>
      <c r="B743" s="169"/>
      <c r="C743" s="169"/>
      <c r="D743" s="169"/>
      <c r="E743" s="169"/>
      <c r="F743" s="169"/>
      <c r="G743" s="169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</row>
    <row r="744" ht="15.75" customHeight="1">
      <c r="A744" s="101"/>
      <c r="B744" s="169"/>
      <c r="C744" s="169"/>
      <c r="D744" s="169"/>
      <c r="E744" s="169"/>
      <c r="F744" s="169"/>
      <c r="G744" s="169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</row>
    <row r="745" ht="15.75" customHeight="1">
      <c r="A745" s="101"/>
      <c r="B745" s="169"/>
      <c r="C745" s="169"/>
      <c r="D745" s="169"/>
      <c r="E745" s="169"/>
      <c r="F745" s="169"/>
      <c r="G745" s="169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</row>
    <row r="746" ht="15.75" customHeight="1">
      <c r="A746" s="101"/>
      <c r="B746" s="169"/>
      <c r="C746" s="169"/>
      <c r="D746" s="169"/>
      <c r="E746" s="169"/>
      <c r="F746" s="169"/>
      <c r="G746" s="169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</row>
    <row r="747" ht="15.75" customHeight="1">
      <c r="A747" s="101"/>
      <c r="B747" s="169"/>
      <c r="C747" s="169"/>
      <c r="D747" s="169"/>
      <c r="E747" s="169"/>
      <c r="F747" s="169"/>
      <c r="G747" s="169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</row>
    <row r="748" ht="15.75" customHeight="1">
      <c r="A748" s="101"/>
      <c r="B748" s="169"/>
      <c r="C748" s="169"/>
      <c r="D748" s="169"/>
      <c r="E748" s="169"/>
      <c r="F748" s="169"/>
      <c r="G748" s="169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</row>
    <row r="749" ht="15.75" customHeight="1">
      <c r="A749" s="101"/>
      <c r="B749" s="169"/>
      <c r="C749" s="169"/>
      <c r="D749" s="169"/>
      <c r="E749" s="169"/>
      <c r="F749" s="169"/>
      <c r="G749" s="169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</row>
    <row r="750" ht="15.75" customHeight="1">
      <c r="A750" s="101"/>
      <c r="B750" s="169"/>
      <c r="C750" s="169"/>
      <c r="D750" s="169"/>
      <c r="E750" s="169"/>
      <c r="F750" s="169"/>
      <c r="G750" s="169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</row>
    <row r="751" ht="15.75" customHeight="1">
      <c r="A751" s="101"/>
      <c r="B751" s="169"/>
      <c r="C751" s="169"/>
      <c r="D751" s="169"/>
      <c r="E751" s="169"/>
      <c r="F751" s="169"/>
      <c r="G751" s="169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</row>
    <row r="752" ht="15.75" customHeight="1">
      <c r="A752" s="101"/>
      <c r="B752" s="169"/>
      <c r="C752" s="169"/>
      <c r="D752" s="169"/>
      <c r="E752" s="169"/>
      <c r="F752" s="169"/>
      <c r="G752" s="169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</row>
    <row r="753" ht="15.75" customHeight="1">
      <c r="A753" s="101"/>
      <c r="B753" s="169"/>
      <c r="C753" s="169"/>
      <c r="D753" s="169"/>
      <c r="E753" s="169"/>
      <c r="F753" s="169"/>
      <c r="G753" s="169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</row>
    <row r="754" ht="15.75" customHeight="1">
      <c r="A754" s="101"/>
      <c r="B754" s="169"/>
      <c r="C754" s="169"/>
      <c r="D754" s="169"/>
      <c r="E754" s="169"/>
      <c r="F754" s="169"/>
      <c r="G754" s="169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</row>
    <row r="755" ht="15.75" customHeight="1">
      <c r="A755" s="101"/>
      <c r="B755" s="169"/>
      <c r="C755" s="169"/>
      <c r="D755" s="169"/>
      <c r="E755" s="169"/>
      <c r="F755" s="169"/>
      <c r="G755" s="169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</row>
    <row r="756" ht="15.75" customHeight="1">
      <c r="A756" s="101"/>
      <c r="B756" s="169"/>
      <c r="C756" s="169"/>
      <c r="D756" s="169"/>
      <c r="E756" s="169"/>
      <c r="F756" s="169"/>
      <c r="G756" s="169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</row>
    <row r="757" ht="15.75" customHeight="1">
      <c r="A757" s="101"/>
      <c r="B757" s="169"/>
      <c r="C757" s="169"/>
      <c r="D757" s="169"/>
      <c r="E757" s="169"/>
      <c r="F757" s="169"/>
      <c r="G757" s="169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</row>
    <row r="758" ht="15.75" customHeight="1">
      <c r="A758" s="101"/>
      <c r="B758" s="169"/>
      <c r="C758" s="169"/>
      <c r="D758" s="169"/>
      <c r="E758" s="169"/>
      <c r="F758" s="169"/>
      <c r="G758" s="169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</row>
    <row r="759" ht="15.75" customHeight="1">
      <c r="A759" s="101"/>
      <c r="B759" s="169"/>
      <c r="C759" s="169"/>
      <c r="D759" s="169"/>
      <c r="E759" s="169"/>
      <c r="F759" s="169"/>
      <c r="G759" s="169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</row>
    <row r="760" ht="15.75" customHeight="1">
      <c r="A760" s="101"/>
      <c r="B760" s="169"/>
      <c r="C760" s="169"/>
      <c r="D760" s="169"/>
      <c r="E760" s="169"/>
      <c r="F760" s="169"/>
      <c r="G760" s="169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</row>
    <row r="761" ht="15.75" customHeight="1">
      <c r="A761" s="101"/>
      <c r="B761" s="169"/>
      <c r="C761" s="169"/>
      <c r="D761" s="169"/>
      <c r="E761" s="169"/>
      <c r="F761" s="169"/>
      <c r="G761" s="169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</row>
    <row r="762" ht="15.75" customHeight="1">
      <c r="A762" s="101"/>
      <c r="B762" s="169"/>
      <c r="C762" s="169"/>
      <c r="D762" s="169"/>
      <c r="E762" s="169"/>
      <c r="F762" s="169"/>
      <c r="G762" s="169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</row>
    <row r="763" ht="15.75" customHeight="1">
      <c r="A763" s="101"/>
      <c r="B763" s="169"/>
      <c r="C763" s="169"/>
      <c r="D763" s="169"/>
      <c r="E763" s="169"/>
      <c r="F763" s="169"/>
      <c r="G763" s="169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</row>
    <row r="764" ht="15.75" customHeight="1">
      <c r="A764" s="101"/>
      <c r="B764" s="169"/>
      <c r="C764" s="169"/>
      <c r="D764" s="169"/>
      <c r="E764" s="169"/>
      <c r="F764" s="169"/>
      <c r="G764" s="169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</row>
    <row r="765" ht="15.75" customHeight="1">
      <c r="A765" s="101"/>
      <c r="B765" s="169"/>
      <c r="C765" s="169"/>
      <c r="D765" s="169"/>
      <c r="E765" s="169"/>
      <c r="F765" s="169"/>
      <c r="G765" s="169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</row>
    <row r="766" ht="15.75" customHeight="1">
      <c r="A766" s="101"/>
      <c r="B766" s="169"/>
      <c r="C766" s="169"/>
      <c r="D766" s="169"/>
      <c r="E766" s="169"/>
      <c r="F766" s="169"/>
      <c r="G766" s="169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</row>
    <row r="767" ht="15.75" customHeight="1">
      <c r="A767" s="101"/>
      <c r="B767" s="169"/>
      <c r="C767" s="169"/>
      <c r="D767" s="169"/>
      <c r="E767" s="169"/>
      <c r="F767" s="169"/>
      <c r="G767" s="169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</row>
    <row r="768" ht="15.75" customHeight="1">
      <c r="A768" s="101"/>
      <c r="B768" s="169"/>
      <c r="C768" s="169"/>
      <c r="D768" s="169"/>
      <c r="E768" s="169"/>
      <c r="F768" s="169"/>
      <c r="G768" s="169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</row>
    <row r="769" ht="15.75" customHeight="1">
      <c r="A769" s="101"/>
      <c r="B769" s="169"/>
      <c r="C769" s="169"/>
      <c r="D769" s="169"/>
      <c r="E769" s="169"/>
      <c r="F769" s="169"/>
      <c r="G769" s="169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</row>
    <row r="770" ht="15.75" customHeight="1">
      <c r="A770" s="101"/>
      <c r="B770" s="169"/>
      <c r="C770" s="169"/>
      <c r="D770" s="169"/>
      <c r="E770" s="169"/>
      <c r="F770" s="169"/>
      <c r="G770" s="169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</row>
    <row r="771" ht="15.75" customHeight="1">
      <c r="A771" s="101"/>
      <c r="B771" s="169"/>
      <c r="C771" s="169"/>
      <c r="D771" s="169"/>
      <c r="E771" s="169"/>
      <c r="F771" s="169"/>
      <c r="G771" s="169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</row>
    <row r="772" ht="15.75" customHeight="1">
      <c r="A772" s="101"/>
      <c r="B772" s="169"/>
      <c r="C772" s="169"/>
      <c r="D772" s="169"/>
      <c r="E772" s="169"/>
      <c r="F772" s="169"/>
      <c r="G772" s="169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</row>
    <row r="773" ht="15.75" customHeight="1">
      <c r="A773" s="101"/>
      <c r="B773" s="169"/>
      <c r="C773" s="169"/>
      <c r="D773" s="169"/>
      <c r="E773" s="169"/>
      <c r="F773" s="169"/>
      <c r="G773" s="169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</row>
    <row r="774" ht="15.75" customHeight="1">
      <c r="A774" s="101"/>
      <c r="B774" s="169"/>
      <c r="C774" s="169"/>
      <c r="D774" s="169"/>
      <c r="E774" s="169"/>
      <c r="F774" s="169"/>
      <c r="G774" s="169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</row>
    <row r="775" ht="15.75" customHeight="1">
      <c r="A775" s="101"/>
      <c r="B775" s="169"/>
      <c r="C775" s="169"/>
      <c r="D775" s="169"/>
      <c r="E775" s="169"/>
      <c r="F775" s="169"/>
      <c r="G775" s="169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</row>
    <row r="776" ht="15.75" customHeight="1">
      <c r="A776" s="101"/>
      <c r="B776" s="169"/>
      <c r="C776" s="169"/>
      <c r="D776" s="169"/>
      <c r="E776" s="169"/>
      <c r="F776" s="169"/>
      <c r="G776" s="169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</row>
    <row r="777" ht="15.75" customHeight="1">
      <c r="A777" s="101"/>
      <c r="B777" s="169"/>
      <c r="C777" s="169"/>
      <c r="D777" s="169"/>
      <c r="E777" s="169"/>
      <c r="F777" s="169"/>
      <c r="G777" s="169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</row>
    <row r="778" ht="15.75" customHeight="1">
      <c r="A778" s="101"/>
      <c r="B778" s="169"/>
      <c r="C778" s="169"/>
      <c r="D778" s="169"/>
      <c r="E778" s="169"/>
      <c r="F778" s="169"/>
      <c r="G778" s="169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</row>
    <row r="779" ht="15.75" customHeight="1">
      <c r="A779" s="101"/>
      <c r="B779" s="169"/>
      <c r="C779" s="169"/>
      <c r="D779" s="169"/>
      <c r="E779" s="169"/>
      <c r="F779" s="169"/>
      <c r="G779" s="169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</row>
    <row r="780" ht="15.75" customHeight="1">
      <c r="A780" s="101"/>
      <c r="B780" s="169"/>
      <c r="C780" s="169"/>
      <c r="D780" s="169"/>
      <c r="E780" s="169"/>
      <c r="F780" s="169"/>
      <c r="G780" s="169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</row>
    <row r="781" ht="15.75" customHeight="1">
      <c r="A781" s="101"/>
      <c r="B781" s="169"/>
      <c r="C781" s="169"/>
      <c r="D781" s="169"/>
      <c r="E781" s="169"/>
      <c r="F781" s="169"/>
      <c r="G781" s="169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</row>
    <row r="782" ht="15.75" customHeight="1">
      <c r="A782" s="101"/>
      <c r="B782" s="169"/>
      <c r="C782" s="169"/>
      <c r="D782" s="169"/>
      <c r="E782" s="169"/>
      <c r="F782" s="169"/>
      <c r="G782" s="169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</row>
    <row r="783" ht="15.75" customHeight="1">
      <c r="A783" s="101"/>
      <c r="B783" s="169"/>
      <c r="C783" s="169"/>
      <c r="D783" s="169"/>
      <c r="E783" s="169"/>
      <c r="F783" s="169"/>
      <c r="G783" s="169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</row>
    <row r="784" ht="15.75" customHeight="1">
      <c r="A784" s="101"/>
      <c r="B784" s="169"/>
      <c r="C784" s="169"/>
      <c r="D784" s="169"/>
      <c r="E784" s="169"/>
      <c r="F784" s="169"/>
      <c r="G784" s="169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</row>
    <row r="785" ht="15.75" customHeight="1">
      <c r="A785" s="101"/>
      <c r="B785" s="169"/>
      <c r="C785" s="169"/>
      <c r="D785" s="169"/>
      <c r="E785" s="169"/>
      <c r="F785" s="169"/>
      <c r="G785" s="169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</row>
    <row r="786" ht="15.75" customHeight="1">
      <c r="A786" s="101"/>
      <c r="B786" s="169"/>
      <c r="C786" s="169"/>
      <c r="D786" s="169"/>
      <c r="E786" s="169"/>
      <c r="F786" s="169"/>
      <c r="G786" s="169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</row>
    <row r="787" ht="15.75" customHeight="1">
      <c r="A787" s="101"/>
      <c r="B787" s="169"/>
      <c r="C787" s="169"/>
      <c r="D787" s="169"/>
      <c r="E787" s="169"/>
      <c r="F787" s="169"/>
      <c r="G787" s="169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</row>
    <row r="788" ht="15.75" customHeight="1">
      <c r="A788" s="101"/>
      <c r="B788" s="169"/>
      <c r="C788" s="169"/>
      <c r="D788" s="169"/>
      <c r="E788" s="169"/>
      <c r="F788" s="169"/>
      <c r="G788" s="169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</row>
    <row r="789" ht="15.75" customHeight="1">
      <c r="A789" s="101"/>
      <c r="B789" s="169"/>
      <c r="C789" s="169"/>
      <c r="D789" s="169"/>
      <c r="E789" s="169"/>
      <c r="F789" s="169"/>
      <c r="G789" s="169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</row>
    <row r="790" ht="15.75" customHeight="1">
      <c r="A790" s="101"/>
      <c r="B790" s="169"/>
      <c r="C790" s="169"/>
      <c r="D790" s="169"/>
      <c r="E790" s="169"/>
      <c r="F790" s="169"/>
      <c r="G790" s="169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</row>
    <row r="791" ht="15.75" customHeight="1">
      <c r="A791" s="101"/>
      <c r="B791" s="169"/>
      <c r="C791" s="169"/>
      <c r="D791" s="169"/>
      <c r="E791" s="169"/>
      <c r="F791" s="169"/>
      <c r="G791" s="169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</row>
    <row r="792" ht="15.75" customHeight="1">
      <c r="A792" s="101"/>
      <c r="B792" s="169"/>
      <c r="C792" s="169"/>
      <c r="D792" s="169"/>
      <c r="E792" s="169"/>
      <c r="F792" s="169"/>
      <c r="G792" s="169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</row>
    <row r="793" ht="15.75" customHeight="1">
      <c r="A793" s="101"/>
      <c r="B793" s="169"/>
      <c r="C793" s="169"/>
      <c r="D793" s="169"/>
      <c r="E793" s="169"/>
      <c r="F793" s="169"/>
      <c r="G793" s="169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</row>
    <row r="794" ht="15.75" customHeight="1">
      <c r="A794" s="101"/>
      <c r="B794" s="169"/>
      <c r="C794" s="169"/>
      <c r="D794" s="169"/>
      <c r="E794" s="169"/>
      <c r="F794" s="169"/>
      <c r="G794" s="169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</row>
    <row r="795" ht="15.75" customHeight="1">
      <c r="A795" s="101"/>
      <c r="B795" s="169"/>
      <c r="C795" s="169"/>
      <c r="D795" s="169"/>
      <c r="E795" s="169"/>
      <c r="F795" s="169"/>
      <c r="G795" s="169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</row>
    <row r="796" ht="15.75" customHeight="1">
      <c r="A796" s="101"/>
      <c r="B796" s="169"/>
      <c r="C796" s="169"/>
      <c r="D796" s="169"/>
      <c r="E796" s="169"/>
      <c r="F796" s="169"/>
      <c r="G796" s="169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</row>
    <row r="797" ht="15.75" customHeight="1">
      <c r="A797" s="101"/>
      <c r="B797" s="169"/>
      <c r="C797" s="169"/>
      <c r="D797" s="169"/>
      <c r="E797" s="169"/>
      <c r="F797" s="169"/>
      <c r="G797" s="169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</row>
    <row r="798" ht="15.75" customHeight="1">
      <c r="A798" s="101"/>
      <c r="B798" s="169"/>
      <c r="C798" s="169"/>
      <c r="D798" s="169"/>
      <c r="E798" s="169"/>
      <c r="F798" s="169"/>
      <c r="G798" s="169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</row>
    <row r="799" ht="15.75" customHeight="1">
      <c r="A799" s="101"/>
      <c r="B799" s="169"/>
      <c r="C799" s="169"/>
      <c r="D799" s="169"/>
      <c r="E799" s="169"/>
      <c r="F799" s="169"/>
      <c r="G799" s="169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</row>
    <row r="800" ht="15.75" customHeight="1">
      <c r="A800" s="101"/>
      <c r="B800" s="169"/>
      <c r="C800" s="169"/>
      <c r="D800" s="169"/>
      <c r="E800" s="169"/>
      <c r="F800" s="169"/>
      <c r="G800" s="169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</row>
    <row r="801" ht="15.75" customHeight="1">
      <c r="A801" s="101"/>
      <c r="B801" s="169"/>
      <c r="C801" s="169"/>
      <c r="D801" s="169"/>
      <c r="E801" s="169"/>
      <c r="F801" s="169"/>
      <c r="G801" s="169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</row>
    <row r="802" ht="15.75" customHeight="1">
      <c r="A802" s="101"/>
      <c r="B802" s="169"/>
      <c r="C802" s="169"/>
      <c r="D802" s="169"/>
      <c r="E802" s="169"/>
      <c r="F802" s="169"/>
      <c r="G802" s="169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</row>
    <row r="803" ht="15.75" customHeight="1">
      <c r="A803" s="101"/>
      <c r="B803" s="169"/>
      <c r="C803" s="169"/>
      <c r="D803" s="169"/>
      <c r="E803" s="169"/>
      <c r="F803" s="169"/>
      <c r="G803" s="169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</row>
    <row r="804" ht="15.75" customHeight="1">
      <c r="A804" s="101"/>
      <c r="B804" s="169"/>
      <c r="C804" s="169"/>
      <c r="D804" s="169"/>
      <c r="E804" s="169"/>
      <c r="F804" s="169"/>
      <c r="G804" s="169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</row>
    <row r="805" ht="15.75" customHeight="1">
      <c r="A805" s="101"/>
      <c r="B805" s="169"/>
      <c r="C805" s="169"/>
      <c r="D805" s="169"/>
      <c r="E805" s="169"/>
      <c r="F805" s="169"/>
      <c r="G805" s="169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</row>
    <row r="806" ht="15.75" customHeight="1">
      <c r="A806" s="101"/>
      <c r="B806" s="169"/>
      <c r="C806" s="169"/>
      <c r="D806" s="169"/>
      <c r="E806" s="169"/>
      <c r="F806" s="169"/>
      <c r="G806" s="169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</row>
    <row r="807" ht="15.75" customHeight="1">
      <c r="A807" s="101"/>
      <c r="B807" s="169"/>
      <c r="C807" s="169"/>
      <c r="D807" s="169"/>
      <c r="E807" s="169"/>
      <c r="F807" s="169"/>
      <c r="G807" s="169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</row>
    <row r="808" ht="15.75" customHeight="1">
      <c r="A808" s="101"/>
      <c r="B808" s="169"/>
      <c r="C808" s="169"/>
      <c r="D808" s="169"/>
      <c r="E808" s="169"/>
      <c r="F808" s="169"/>
      <c r="G808" s="169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</row>
    <row r="809" ht="15.75" customHeight="1">
      <c r="A809" s="101"/>
      <c r="B809" s="169"/>
      <c r="C809" s="169"/>
      <c r="D809" s="169"/>
      <c r="E809" s="169"/>
      <c r="F809" s="169"/>
      <c r="G809" s="169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</row>
    <row r="810" ht="15.75" customHeight="1">
      <c r="A810" s="101"/>
      <c r="B810" s="169"/>
      <c r="C810" s="169"/>
      <c r="D810" s="169"/>
      <c r="E810" s="169"/>
      <c r="F810" s="169"/>
      <c r="G810" s="169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</row>
    <row r="811" ht="15.75" customHeight="1">
      <c r="A811" s="101"/>
      <c r="B811" s="169"/>
      <c r="C811" s="169"/>
      <c r="D811" s="169"/>
      <c r="E811" s="169"/>
      <c r="F811" s="169"/>
      <c r="G811" s="169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</row>
    <row r="812" ht="15.75" customHeight="1">
      <c r="A812" s="101"/>
      <c r="B812" s="169"/>
      <c r="C812" s="169"/>
      <c r="D812" s="169"/>
      <c r="E812" s="169"/>
      <c r="F812" s="169"/>
      <c r="G812" s="169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</row>
    <row r="813" ht="15.75" customHeight="1">
      <c r="A813" s="101"/>
      <c r="B813" s="169"/>
      <c r="C813" s="169"/>
      <c r="D813" s="169"/>
      <c r="E813" s="169"/>
      <c r="F813" s="169"/>
      <c r="G813" s="169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</row>
    <row r="814" ht="15.75" customHeight="1">
      <c r="A814" s="101"/>
      <c r="B814" s="169"/>
      <c r="C814" s="169"/>
      <c r="D814" s="169"/>
      <c r="E814" s="169"/>
      <c r="F814" s="169"/>
      <c r="G814" s="169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</row>
    <row r="815" ht="15.75" customHeight="1">
      <c r="A815" s="101"/>
      <c r="B815" s="169"/>
      <c r="C815" s="169"/>
      <c r="D815" s="169"/>
      <c r="E815" s="169"/>
      <c r="F815" s="169"/>
      <c r="G815" s="169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</row>
    <row r="816" ht="15.75" customHeight="1">
      <c r="A816" s="101"/>
      <c r="B816" s="169"/>
      <c r="C816" s="169"/>
      <c r="D816" s="169"/>
      <c r="E816" s="169"/>
      <c r="F816" s="169"/>
      <c r="G816" s="169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</row>
    <row r="817" ht="15.75" customHeight="1">
      <c r="A817" s="101"/>
      <c r="B817" s="169"/>
      <c r="C817" s="169"/>
      <c r="D817" s="169"/>
      <c r="E817" s="169"/>
      <c r="F817" s="169"/>
      <c r="G817" s="169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</row>
    <row r="818" ht="15.75" customHeight="1">
      <c r="A818" s="101"/>
      <c r="B818" s="169"/>
      <c r="C818" s="169"/>
      <c r="D818" s="169"/>
      <c r="E818" s="169"/>
      <c r="F818" s="169"/>
      <c r="G818" s="169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</row>
    <row r="819" ht="15.75" customHeight="1">
      <c r="A819" s="101"/>
      <c r="B819" s="169"/>
      <c r="C819" s="169"/>
      <c r="D819" s="169"/>
      <c r="E819" s="169"/>
      <c r="F819" s="169"/>
      <c r="G819" s="169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</row>
    <row r="820" ht="15.75" customHeight="1">
      <c r="A820" s="101"/>
      <c r="B820" s="169"/>
      <c r="C820" s="169"/>
      <c r="D820" s="169"/>
      <c r="E820" s="169"/>
      <c r="F820" s="169"/>
      <c r="G820" s="169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</row>
    <row r="821" ht="15.75" customHeight="1">
      <c r="A821" s="101"/>
      <c r="B821" s="169"/>
      <c r="C821" s="169"/>
      <c r="D821" s="169"/>
      <c r="E821" s="169"/>
      <c r="F821" s="169"/>
      <c r="G821" s="169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</row>
    <row r="822" ht="15.75" customHeight="1">
      <c r="A822" s="101"/>
      <c r="B822" s="169"/>
      <c r="C822" s="169"/>
      <c r="D822" s="169"/>
      <c r="E822" s="169"/>
      <c r="F822" s="169"/>
      <c r="G822" s="169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</row>
    <row r="823" ht="15.75" customHeight="1">
      <c r="A823" s="101"/>
      <c r="B823" s="169"/>
      <c r="C823" s="169"/>
      <c r="D823" s="169"/>
      <c r="E823" s="169"/>
      <c r="F823" s="169"/>
      <c r="G823" s="169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</row>
    <row r="824" ht="15.75" customHeight="1">
      <c r="A824" s="101"/>
      <c r="B824" s="169"/>
      <c r="C824" s="169"/>
      <c r="D824" s="169"/>
      <c r="E824" s="169"/>
      <c r="F824" s="169"/>
      <c r="G824" s="169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</row>
    <row r="825" ht="15.75" customHeight="1">
      <c r="A825" s="101"/>
      <c r="B825" s="169"/>
      <c r="C825" s="169"/>
      <c r="D825" s="169"/>
      <c r="E825" s="169"/>
      <c r="F825" s="169"/>
      <c r="G825" s="169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</row>
    <row r="826" ht="15.75" customHeight="1">
      <c r="A826" s="101"/>
      <c r="B826" s="169"/>
      <c r="C826" s="169"/>
      <c r="D826" s="169"/>
      <c r="E826" s="169"/>
      <c r="F826" s="169"/>
      <c r="G826" s="169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</row>
    <row r="827" ht="15.75" customHeight="1">
      <c r="A827" s="101"/>
      <c r="B827" s="169"/>
      <c r="C827" s="169"/>
      <c r="D827" s="169"/>
      <c r="E827" s="169"/>
      <c r="F827" s="169"/>
      <c r="G827" s="169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</row>
    <row r="828" ht="15.75" customHeight="1">
      <c r="A828" s="101"/>
      <c r="B828" s="169"/>
      <c r="C828" s="169"/>
      <c r="D828" s="169"/>
      <c r="E828" s="169"/>
      <c r="F828" s="169"/>
      <c r="G828" s="169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</row>
    <row r="829" ht="15.75" customHeight="1">
      <c r="A829" s="101"/>
      <c r="B829" s="169"/>
      <c r="C829" s="169"/>
      <c r="D829" s="169"/>
      <c r="E829" s="169"/>
      <c r="F829" s="169"/>
      <c r="G829" s="169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</row>
    <row r="830" ht="15.75" customHeight="1">
      <c r="A830" s="101"/>
      <c r="B830" s="169"/>
      <c r="C830" s="169"/>
      <c r="D830" s="169"/>
      <c r="E830" s="169"/>
      <c r="F830" s="169"/>
      <c r="G830" s="169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</row>
    <row r="831" ht="15.75" customHeight="1">
      <c r="A831" s="101"/>
      <c r="B831" s="169"/>
      <c r="C831" s="169"/>
      <c r="D831" s="169"/>
      <c r="E831" s="169"/>
      <c r="F831" s="169"/>
      <c r="G831" s="169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</row>
    <row r="832" ht="15.75" customHeight="1">
      <c r="A832" s="101"/>
      <c r="B832" s="169"/>
      <c r="C832" s="169"/>
      <c r="D832" s="169"/>
      <c r="E832" s="169"/>
      <c r="F832" s="169"/>
      <c r="G832" s="169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</row>
    <row r="833" ht="15.75" customHeight="1">
      <c r="A833" s="101"/>
      <c r="B833" s="169"/>
      <c r="C833" s="169"/>
      <c r="D833" s="169"/>
      <c r="E833" s="169"/>
      <c r="F833" s="169"/>
      <c r="G833" s="169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</row>
    <row r="834" ht="15.75" customHeight="1">
      <c r="A834" s="101"/>
      <c r="B834" s="169"/>
      <c r="C834" s="169"/>
      <c r="D834" s="169"/>
      <c r="E834" s="169"/>
      <c r="F834" s="169"/>
      <c r="G834" s="169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</row>
    <row r="835" ht="15.75" customHeight="1">
      <c r="A835" s="101"/>
      <c r="B835" s="169"/>
      <c r="C835" s="169"/>
      <c r="D835" s="169"/>
      <c r="E835" s="169"/>
      <c r="F835" s="169"/>
      <c r="G835" s="169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</row>
    <row r="836" ht="15.75" customHeight="1">
      <c r="A836" s="101"/>
      <c r="B836" s="169"/>
      <c r="C836" s="169"/>
      <c r="D836" s="169"/>
      <c r="E836" s="169"/>
      <c r="F836" s="169"/>
      <c r="G836" s="169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</row>
    <row r="837" ht="15.75" customHeight="1">
      <c r="A837" s="101"/>
      <c r="B837" s="169"/>
      <c r="C837" s="169"/>
      <c r="D837" s="169"/>
      <c r="E837" s="169"/>
      <c r="F837" s="169"/>
      <c r="G837" s="169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</row>
    <row r="838" ht="15.75" customHeight="1">
      <c r="A838" s="101"/>
      <c r="B838" s="169"/>
      <c r="C838" s="169"/>
      <c r="D838" s="169"/>
      <c r="E838" s="169"/>
      <c r="F838" s="169"/>
      <c r="G838" s="169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</row>
    <row r="839" ht="15.75" customHeight="1">
      <c r="A839" s="101"/>
      <c r="B839" s="169"/>
      <c r="C839" s="169"/>
      <c r="D839" s="169"/>
      <c r="E839" s="169"/>
      <c r="F839" s="169"/>
      <c r="G839" s="169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</row>
    <row r="840" ht="15.75" customHeight="1">
      <c r="A840" s="101"/>
      <c r="B840" s="169"/>
      <c r="C840" s="169"/>
      <c r="D840" s="169"/>
      <c r="E840" s="169"/>
      <c r="F840" s="169"/>
      <c r="G840" s="169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</row>
    <row r="841" ht="15.75" customHeight="1">
      <c r="A841" s="101"/>
      <c r="B841" s="169"/>
      <c r="C841" s="169"/>
      <c r="D841" s="169"/>
      <c r="E841" s="169"/>
      <c r="F841" s="169"/>
      <c r="G841" s="169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</row>
    <row r="842" ht="15.75" customHeight="1">
      <c r="A842" s="101"/>
      <c r="B842" s="169"/>
      <c r="C842" s="169"/>
      <c r="D842" s="169"/>
      <c r="E842" s="169"/>
      <c r="F842" s="169"/>
      <c r="G842" s="169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</row>
    <row r="843" ht="15.75" customHeight="1">
      <c r="A843" s="101"/>
      <c r="B843" s="169"/>
      <c r="C843" s="169"/>
      <c r="D843" s="169"/>
      <c r="E843" s="169"/>
      <c r="F843" s="169"/>
      <c r="G843" s="169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</row>
    <row r="844" ht="15.75" customHeight="1">
      <c r="A844" s="101"/>
      <c r="B844" s="169"/>
      <c r="C844" s="169"/>
      <c r="D844" s="169"/>
      <c r="E844" s="169"/>
      <c r="F844" s="169"/>
      <c r="G844" s="169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</row>
    <row r="845" ht="15.75" customHeight="1">
      <c r="A845" s="101"/>
      <c r="B845" s="169"/>
      <c r="C845" s="169"/>
      <c r="D845" s="169"/>
      <c r="E845" s="169"/>
      <c r="F845" s="169"/>
      <c r="G845" s="169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</row>
    <row r="846" ht="15.75" customHeight="1">
      <c r="A846" s="101"/>
      <c r="B846" s="169"/>
      <c r="C846" s="169"/>
      <c r="D846" s="169"/>
      <c r="E846" s="169"/>
      <c r="F846" s="169"/>
      <c r="G846" s="169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</row>
    <row r="847" ht="15.75" customHeight="1">
      <c r="A847" s="101"/>
      <c r="B847" s="169"/>
      <c r="C847" s="169"/>
      <c r="D847" s="169"/>
      <c r="E847" s="169"/>
      <c r="F847" s="169"/>
      <c r="G847" s="169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</row>
    <row r="848" ht="15.75" customHeight="1">
      <c r="A848" s="101"/>
      <c r="B848" s="169"/>
      <c r="C848" s="169"/>
      <c r="D848" s="169"/>
      <c r="E848" s="169"/>
      <c r="F848" s="169"/>
      <c r="G848" s="169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</row>
    <row r="849" ht="15.75" customHeight="1">
      <c r="A849" s="101"/>
      <c r="B849" s="169"/>
      <c r="C849" s="169"/>
      <c r="D849" s="169"/>
      <c r="E849" s="169"/>
      <c r="F849" s="169"/>
      <c r="G849" s="169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</row>
    <row r="850" ht="15.75" customHeight="1">
      <c r="A850" s="101"/>
      <c r="B850" s="169"/>
      <c r="C850" s="169"/>
      <c r="D850" s="169"/>
      <c r="E850" s="169"/>
      <c r="F850" s="169"/>
      <c r="G850" s="169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</row>
    <row r="851" ht="15.75" customHeight="1">
      <c r="A851" s="101"/>
      <c r="B851" s="169"/>
      <c r="C851" s="169"/>
      <c r="D851" s="169"/>
      <c r="E851" s="169"/>
      <c r="F851" s="169"/>
      <c r="G851" s="169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</row>
    <row r="852" ht="15.75" customHeight="1">
      <c r="A852" s="101"/>
      <c r="B852" s="169"/>
      <c r="C852" s="169"/>
      <c r="D852" s="169"/>
      <c r="E852" s="169"/>
      <c r="F852" s="169"/>
      <c r="G852" s="169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</row>
    <row r="853" ht="15.75" customHeight="1">
      <c r="A853" s="101"/>
      <c r="B853" s="169"/>
      <c r="C853" s="169"/>
      <c r="D853" s="169"/>
      <c r="E853" s="169"/>
      <c r="F853" s="169"/>
      <c r="G853" s="169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</row>
    <row r="854" ht="15.75" customHeight="1">
      <c r="A854" s="101"/>
      <c r="B854" s="169"/>
      <c r="C854" s="169"/>
      <c r="D854" s="169"/>
      <c r="E854" s="169"/>
      <c r="F854" s="169"/>
      <c r="G854" s="169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</row>
    <row r="855" ht="15.75" customHeight="1">
      <c r="A855" s="101"/>
      <c r="B855" s="169"/>
      <c r="C855" s="169"/>
      <c r="D855" s="169"/>
      <c r="E855" s="169"/>
      <c r="F855" s="169"/>
      <c r="G855" s="169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</row>
    <row r="856" ht="15.75" customHeight="1">
      <c r="A856" s="101"/>
      <c r="B856" s="169"/>
      <c r="C856" s="169"/>
      <c r="D856" s="169"/>
      <c r="E856" s="169"/>
      <c r="F856" s="169"/>
      <c r="G856" s="169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</row>
    <row r="857" ht="15.75" customHeight="1">
      <c r="A857" s="101"/>
      <c r="B857" s="169"/>
      <c r="C857" s="169"/>
      <c r="D857" s="169"/>
      <c r="E857" s="169"/>
      <c r="F857" s="169"/>
      <c r="G857" s="169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</row>
    <row r="858" ht="15.75" customHeight="1">
      <c r="A858" s="101"/>
      <c r="B858" s="169"/>
      <c r="C858" s="169"/>
      <c r="D858" s="169"/>
      <c r="E858" s="169"/>
      <c r="F858" s="169"/>
      <c r="G858" s="169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</row>
    <row r="859" ht="15.75" customHeight="1">
      <c r="A859" s="101"/>
      <c r="B859" s="169"/>
      <c r="C859" s="169"/>
      <c r="D859" s="169"/>
      <c r="E859" s="169"/>
      <c r="F859" s="169"/>
      <c r="G859" s="169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</row>
    <row r="860" ht="15.75" customHeight="1">
      <c r="A860" s="101"/>
      <c r="B860" s="169"/>
      <c r="C860" s="169"/>
      <c r="D860" s="169"/>
      <c r="E860" s="169"/>
      <c r="F860" s="169"/>
      <c r="G860" s="169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</row>
    <row r="861" ht="15.75" customHeight="1">
      <c r="A861" s="101"/>
      <c r="B861" s="169"/>
      <c r="C861" s="169"/>
      <c r="D861" s="169"/>
      <c r="E861" s="169"/>
      <c r="F861" s="169"/>
      <c r="G861" s="169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</row>
    <row r="862" ht="15.75" customHeight="1">
      <c r="A862" s="101"/>
      <c r="B862" s="169"/>
      <c r="C862" s="169"/>
      <c r="D862" s="169"/>
      <c r="E862" s="169"/>
      <c r="F862" s="169"/>
      <c r="G862" s="169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</row>
    <row r="863" ht="15.75" customHeight="1">
      <c r="A863" s="101"/>
      <c r="B863" s="169"/>
      <c r="C863" s="169"/>
      <c r="D863" s="169"/>
      <c r="E863" s="169"/>
      <c r="F863" s="169"/>
      <c r="G863" s="169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</row>
    <row r="864" ht="15.75" customHeight="1">
      <c r="A864" s="101"/>
      <c r="B864" s="169"/>
      <c r="C864" s="169"/>
      <c r="D864" s="169"/>
      <c r="E864" s="169"/>
      <c r="F864" s="169"/>
      <c r="G864" s="169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</row>
    <row r="865" ht="15.75" customHeight="1">
      <c r="A865" s="101"/>
      <c r="B865" s="169"/>
      <c r="C865" s="169"/>
      <c r="D865" s="169"/>
      <c r="E865" s="169"/>
      <c r="F865" s="169"/>
      <c r="G865" s="169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</row>
    <row r="866" ht="15.75" customHeight="1">
      <c r="A866" s="101"/>
      <c r="B866" s="169"/>
      <c r="C866" s="169"/>
      <c r="D866" s="169"/>
      <c r="E866" s="169"/>
      <c r="F866" s="169"/>
      <c r="G866" s="169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</row>
    <row r="867" ht="15.75" customHeight="1">
      <c r="A867" s="101"/>
      <c r="B867" s="169"/>
      <c r="C867" s="169"/>
      <c r="D867" s="169"/>
      <c r="E867" s="169"/>
      <c r="F867" s="169"/>
      <c r="G867" s="169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</row>
    <row r="868" ht="15.75" customHeight="1">
      <c r="A868" s="101"/>
      <c r="B868" s="169"/>
      <c r="C868" s="169"/>
      <c r="D868" s="169"/>
      <c r="E868" s="169"/>
      <c r="F868" s="169"/>
      <c r="G868" s="169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</row>
    <row r="869" ht="15.75" customHeight="1">
      <c r="A869" s="101"/>
      <c r="B869" s="169"/>
      <c r="C869" s="169"/>
      <c r="D869" s="169"/>
      <c r="E869" s="169"/>
      <c r="F869" s="169"/>
      <c r="G869" s="169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</row>
    <row r="870" ht="15.75" customHeight="1">
      <c r="A870" s="101"/>
      <c r="B870" s="169"/>
      <c r="C870" s="169"/>
      <c r="D870" s="169"/>
      <c r="E870" s="169"/>
      <c r="F870" s="169"/>
      <c r="G870" s="169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</row>
    <row r="871" ht="15.75" customHeight="1">
      <c r="A871" s="101"/>
      <c r="B871" s="169"/>
      <c r="C871" s="169"/>
      <c r="D871" s="169"/>
      <c r="E871" s="169"/>
      <c r="F871" s="169"/>
      <c r="G871" s="169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</row>
    <row r="872" ht="15.75" customHeight="1">
      <c r="A872" s="101"/>
      <c r="B872" s="169"/>
      <c r="C872" s="169"/>
      <c r="D872" s="169"/>
      <c r="E872" s="169"/>
      <c r="F872" s="169"/>
      <c r="G872" s="169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</row>
    <row r="873" ht="15.75" customHeight="1">
      <c r="A873" s="101"/>
      <c r="B873" s="169"/>
      <c r="C873" s="169"/>
      <c r="D873" s="169"/>
      <c r="E873" s="169"/>
      <c r="F873" s="169"/>
      <c r="G873" s="169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</row>
    <row r="874" ht="15.75" customHeight="1">
      <c r="A874" s="101"/>
      <c r="B874" s="169"/>
      <c r="C874" s="169"/>
      <c r="D874" s="169"/>
      <c r="E874" s="169"/>
      <c r="F874" s="169"/>
      <c r="G874" s="169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</row>
    <row r="875" ht="15.75" customHeight="1">
      <c r="A875" s="101"/>
      <c r="B875" s="169"/>
      <c r="C875" s="169"/>
      <c r="D875" s="169"/>
      <c r="E875" s="169"/>
      <c r="F875" s="169"/>
      <c r="G875" s="169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</row>
    <row r="876" ht="15.75" customHeight="1">
      <c r="A876" s="101"/>
      <c r="B876" s="169"/>
      <c r="C876" s="169"/>
      <c r="D876" s="169"/>
      <c r="E876" s="169"/>
      <c r="F876" s="169"/>
      <c r="G876" s="169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</row>
    <row r="877" ht="15.75" customHeight="1">
      <c r="A877" s="101"/>
      <c r="B877" s="169"/>
      <c r="C877" s="169"/>
      <c r="D877" s="169"/>
      <c r="E877" s="169"/>
      <c r="F877" s="169"/>
      <c r="G877" s="169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</row>
    <row r="878" ht="15.75" customHeight="1">
      <c r="A878" s="101"/>
      <c r="B878" s="169"/>
      <c r="C878" s="169"/>
      <c r="D878" s="169"/>
      <c r="E878" s="169"/>
      <c r="F878" s="169"/>
      <c r="G878" s="169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</row>
    <row r="879" ht="15.75" customHeight="1">
      <c r="A879" s="101"/>
      <c r="B879" s="169"/>
      <c r="C879" s="169"/>
      <c r="D879" s="169"/>
      <c r="E879" s="169"/>
      <c r="F879" s="169"/>
      <c r="G879" s="169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</row>
    <row r="880" ht="15.75" customHeight="1">
      <c r="A880" s="101"/>
      <c r="B880" s="169"/>
      <c r="C880" s="169"/>
      <c r="D880" s="169"/>
      <c r="E880" s="169"/>
      <c r="F880" s="169"/>
      <c r="G880" s="169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</row>
    <row r="881" ht="15.75" customHeight="1">
      <c r="A881" s="101"/>
      <c r="B881" s="169"/>
      <c r="C881" s="169"/>
      <c r="D881" s="169"/>
      <c r="E881" s="169"/>
      <c r="F881" s="169"/>
      <c r="G881" s="169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</row>
    <row r="882" ht="15.75" customHeight="1">
      <c r="A882" s="101"/>
      <c r="B882" s="169"/>
      <c r="C882" s="169"/>
      <c r="D882" s="169"/>
      <c r="E882" s="169"/>
      <c r="F882" s="169"/>
      <c r="G882" s="169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</row>
    <row r="883" ht="15.75" customHeight="1">
      <c r="A883" s="101"/>
      <c r="B883" s="169"/>
      <c r="C883" s="169"/>
      <c r="D883" s="169"/>
      <c r="E883" s="169"/>
      <c r="F883" s="169"/>
      <c r="G883" s="169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</row>
    <row r="884" ht="15.75" customHeight="1">
      <c r="A884" s="101"/>
      <c r="B884" s="169"/>
      <c r="C884" s="169"/>
      <c r="D884" s="169"/>
      <c r="E884" s="169"/>
      <c r="F884" s="169"/>
      <c r="G884" s="169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</row>
    <row r="885" ht="15.75" customHeight="1">
      <c r="A885" s="101"/>
      <c r="B885" s="169"/>
      <c r="C885" s="169"/>
      <c r="D885" s="169"/>
      <c r="E885" s="169"/>
      <c r="F885" s="169"/>
      <c r="G885" s="169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</row>
    <row r="886" ht="15.75" customHeight="1">
      <c r="A886" s="101"/>
      <c r="B886" s="169"/>
      <c r="C886" s="169"/>
      <c r="D886" s="169"/>
      <c r="E886" s="169"/>
      <c r="F886" s="169"/>
      <c r="G886" s="169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</row>
    <row r="887" ht="15.75" customHeight="1">
      <c r="A887" s="101"/>
      <c r="B887" s="169"/>
      <c r="C887" s="169"/>
      <c r="D887" s="169"/>
      <c r="E887" s="169"/>
      <c r="F887" s="169"/>
      <c r="G887" s="169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</row>
    <row r="888" ht="15.75" customHeight="1">
      <c r="A888" s="101"/>
      <c r="B888" s="169"/>
      <c r="C888" s="169"/>
      <c r="D888" s="169"/>
      <c r="E888" s="169"/>
      <c r="F888" s="169"/>
      <c r="G888" s="169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</row>
    <row r="889" ht="15.75" customHeight="1">
      <c r="A889" s="101"/>
      <c r="B889" s="169"/>
      <c r="C889" s="169"/>
      <c r="D889" s="169"/>
      <c r="E889" s="169"/>
      <c r="F889" s="169"/>
      <c r="G889" s="169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</row>
    <row r="890" ht="15.75" customHeight="1">
      <c r="A890" s="101"/>
      <c r="B890" s="169"/>
      <c r="C890" s="169"/>
      <c r="D890" s="169"/>
      <c r="E890" s="169"/>
      <c r="F890" s="169"/>
      <c r="G890" s="169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</row>
    <row r="891" ht="15.75" customHeight="1">
      <c r="A891" s="101"/>
      <c r="B891" s="169"/>
      <c r="C891" s="169"/>
      <c r="D891" s="169"/>
      <c r="E891" s="169"/>
      <c r="F891" s="169"/>
      <c r="G891" s="169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</row>
    <row r="892" ht="15.75" customHeight="1">
      <c r="A892" s="101"/>
      <c r="B892" s="169"/>
      <c r="C892" s="169"/>
      <c r="D892" s="169"/>
      <c r="E892" s="169"/>
      <c r="F892" s="169"/>
      <c r="G892" s="169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</row>
    <row r="893" ht="15.75" customHeight="1">
      <c r="A893" s="101"/>
      <c r="B893" s="169"/>
      <c r="C893" s="169"/>
      <c r="D893" s="169"/>
      <c r="E893" s="169"/>
      <c r="F893" s="169"/>
      <c r="G893" s="169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</row>
    <row r="894" ht="15.75" customHeight="1">
      <c r="A894" s="101"/>
      <c r="B894" s="169"/>
      <c r="C894" s="169"/>
      <c r="D894" s="169"/>
      <c r="E894" s="169"/>
      <c r="F894" s="169"/>
      <c r="G894" s="169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</row>
    <row r="895" ht="15.75" customHeight="1">
      <c r="A895" s="101"/>
      <c r="B895" s="169"/>
      <c r="C895" s="169"/>
      <c r="D895" s="169"/>
      <c r="E895" s="169"/>
      <c r="F895" s="169"/>
      <c r="G895" s="169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</row>
    <row r="896" ht="15.75" customHeight="1">
      <c r="A896" s="101"/>
      <c r="B896" s="169"/>
      <c r="C896" s="169"/>
      <c r="D896" s="169"/>
      <c r="E896" s="169"/>
      <c r="F896" s="169"/>
      <c r="G896" s="169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</row>
    <row r="897" ht="15.75" customHeight="1">
      <c r="A897" s="101"/>
      <c r="B897" s="169"/>
      <c r="C897" s="169"/>
      <c r="D897" s="169"/>
      <c r="E897" s="169"/>
      <c r="F897" s="169"/>
      <c r="G897" s="169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</row>
    <row r="898" ht="15.75" customHeight="1">
      <c r="A898" s="101"/>
      <c r="B898" s="169"/>
      <c r="C898" s="169"/>
      <c r="D898" s="169"/>
      <c r="E898" s="169"/>
      <c r="F898" s="169"/>
      <c r="G898" s="169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</row>
    <row r="899" ht="15.75" customHeight="1">
      <c r="A899" s="101"/>
      <c r="B899" s="169"/>
      <c r="C899" s="169"/>
      <c r="D899" s="169"/>
      <c r="E899" s="169"/>
      <c r="F899" s="169"/>
      <c r="G899" s="169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</row>
    <row r="900" ht="15.75" customHeight="1">
      <c r="A900" s="101"/>
      <c r="B900" s="169"/>
      <c r="C900" s="169"/>
      <c r="D900" s="169"/>
      <c r="E900" s="169"/>
      <c r="F900" s="169"/>
      <c r="G900" s="169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</row>
    <row r="901" ht="15.75" customHeight="1">
      <c r="A901" s="101"/>
      <c r="B901" s="169"/>
      <c r="C901" s="169"/>
      <c r="D901" s="169"/>
      <c r="E901" s="169"/>
      <c r="F901" s="169"/>
      <c r="G901" s="169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</row>
    <row r="902" ht="15.75" customHeight="1">
      <c r="A902" s="101"/>
      <c r="B902" s="169"/>
      <c r="C902" s="169"/>
      <c r="D902" s="169"/>
      <c r="E902" s="169"/>
      <c r="F902" s="169"/>
      <c r="G902" s="169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</row>
    <row r="903" ht="15.75" customHeight="1">
      <c r="A903" s="101"/>
      <c r="B903" s="169"/>
      <c r="C903" s="169"/>
      <c r="D903" s="169"/>
      <c r="E903" s="169"/>
      <c r="F903" s="169"/>
      <c r="G903" s="169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</row>
    <row r="904" ht="15.75" customHeight="1">
      <c r="A904" s="101"/>
      <c r="B904" s="169"/>
      <c r="C904" s="169"/>
      <c r="D904" s="169"/>
      <c r="E904" s="169"/>
      <c r="F904" s="169"/>
      <c r="G904" s="169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</row>
    <row r="905" ht="15.75" customHeight="1">
      <c r="A905" s="101"/>
      <c r="B905" s="169"/>
      <c r="C905" s="169"/>
      <c r="D905" s="169"/>
      <c r="E905" s="169"/>
      <c r="F905" s="169"/>
      <c r="G905" s="169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</row>
    <row r="906" ht="15.75" customHeight="1">
      <c r="A906" s="101"/>
      <c r="B906" s="169"/>
      <c r="C906" s="169"/>
      <c r="D906" s="169"/>
      <c r="E906" s="169"/>
      <c r="F906" s="169"/>
      <c r="G906" s="169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</row>
    <row r="907" ht="15.75" customHeight="1">
      <c r="A907" s="101"/>
      <c r="B907" s="169"/>
      <c r="C907" s="169"/>
      <c r="D907" s="169"/>
      <c r="E907" s="169"/>
      <c r="F907" s="169"/>
      <c r="G907" s="169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</row>
    <row r="908" ht="15.75" customHeight="1">
      <c r="A908" s="101"/>
      <c r="B908" s="169"/>
      <c r="C908" s="169"/>
      <c r="D908" s="169"/>
      <c r="E908" s="169"/>
      <c r="F908" s="169"/>
      <c r="G908" s="169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</row>
    <row r="909" ht="15.75" customHeight="1">
      <c r="A909" s="101"/>
      <c r="B909" s="169"/>
      <c r="C909" s="169"/>
      <c r="D909" s="169"/>
      <c r="E909" s="169"/>
      <c r="F909" s="169"/>
      <c r="G909" s="169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</row>
    <row r="910" ht="15.75" customHeight="1">
      <c r="A910" s="101"/>
      <c r="B910" s="169"/>
      <c r="C910" s="169"/>
      <c r="D910" s="169"/>
      <c r="E910" s="169"/>
      <c r="F910" s="169"/>
      <c r="G910" s="169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</row>
    <row r="911" ht="15.75" customHeight="1">
      <c r="A911" s="101"/>
      <c r="B911" s="169"/>
      <c r="C911" s="169"/>
      <c r="D911" s="169"/>
      <c r="E911" s="169"/>
      <c r="F911" s="169"/>
      <c r="G911" s="169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</row>
    <row r="912" ht="15.75" customHeight="1">
      <c r="A912" s="101"/>
      <c r="B912" s="169"/>
      <c r="C912" s="169"/>
      <c r="D912" s="169"/>
      <c r="E912" s="169"/>
      <c r="F912" s="169"/>
      <c r="G912" s="169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</row>
    <row r="913" ht="15.75" customHeight="1">
      <c r="A913" s="101"/>
      <c r="B913" s="169"/>
      <c r="C913" s="169"/>
      <c r="D913" s="169"/>
      <c r="E913" s="169"/>
      <c r="F913" s="169"/>
      <c r="G913" s="169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</row>
    <row r="914" ht="15.75" customHeight="1">
      <c r="A914" s="101"/>
      <c r="B914" s="169"/>
      <c r="C914" s="169"/>
      <c r="D914" s="169"/>
      <c r="E914" s="169"/>
      <c r="F914" s="169"/>
      <c r="G914" s="169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</row>
    <row r="915" ht="15.75" customHeight="1">
      <c r="A915" s="101"/>
      <c r="B915" s="169"/>
      <c r="C915" s="169"/>
      <c r="D915" s="169"/>
      <c r="E915" s="169"/>
      <c r="F915" s="169"/>
      <c r="G915" s="169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</row>
    <row r="916" ht="15.75" customHeight="1">
      <c r="A916" s="101"/>
      <c r="B916" s="169"/>
      <c r="C916" s="169"/>
      <c r="D916" s="169"/>
      <c r="E916" s="169"/>
      <c r="F916" s="169"/>
      <c r="G916" s="169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</row>
    <row r="917" ht="15.75" customHeight="1">
      <c r="A917" s="101"/>
      <c r="B917" s="169"/>
      <c r="C917" s="169"/>
      <c r="D917" s="169"/>
      <c r="E917" s="169"/>
      <c r="F917" s="169"/>
      <c r="G917" s="169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</row>
    <row r="918" ht="15.75" customHeight="1">
      <c r="A918" s="101"/>
      <c r="B918" s="169"/>
      <c r="C918" s="169"/>
      <c r="D918" s="169"/>
      <c r="E918" s="169"/>
      <c r="F918" s="169"/>
      <c r="G918" s="169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</row>
    <row r="919" ht="15.75" customHeight="1">
      <c r="A919" s="101"/>
      <c r="B919" s="169"/>
      <c r="C919" s="169"/>
      <c r="D919" s="169"/>
      <c r="E919" s="169"/>
      <c r="F919" s="169"/>
      <c r="G919" s="169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</row>
    <row r="920" ht="15.75" customHeight="1">
      <c r="A920" s="101"/>
      <c r="B920" s="169"/>
      <c r="C920" s="169"/>
      <c r="D920" s="169"/>
      <c r="E920" s="169"/>
      <c r="F920" s="169"/>
      <c r="G920" s="169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</row>
    <row r="921" ht="15.75" customHeight="1">
      <c r="A921" s="101"/>
      <c r="B921" s="169"/>
      <c r="C921" s="169"/>
      <c r="D921" s="169"/>
      <c r="E921" s="169"/>
      <c r="F921" s="169"/>
      <c r="G921" s="169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</row>
    <row r="922" ht="15.75" customHeight="1">
      <c r="A922" s="101"/>
      <c r="B922" s="169"/>
      <c r="C922" s="169"/>
      <c r="D922" s="169"/>
      <c r="E922" s="169"/>
      <c r="F922" s="169"/>
      <c r="G922" s="169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</row>
    <row r="923" ht="15.75" customHeight="1">
      <c r="A923" s="101"/>
      <c r="B923" s="169"/>
      <c r="C923" s="169"/>
      <c r="D923" s="169"/>
      <c r="E923" s="169"/>
      <c r="F923" s="169"/>
      <c r="G923" s="169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</row>
    <row r="924" ht="15.75" customHeight="1">
      <c r="A924" s="101"/>
      <c r="B924" s="169"/>
      <c r="C924" s="169"/>
      <c r="D924" s="169"/>
      <c r="E924" s="169"/>
      <c r="F924" s="169"/>
      <c r="G924" s="169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</row>
    <row r="925" ht="15.75" customHeight="1">
      <c r="A925" s="101"/>
      <c r="B925" s="169"/>
      <c r="C925" s="169"/>
      <c r="D925" s="169"/>
      <c r="E925" s="169"/>
      <c r="F925" s="169"/>
      <c r="G925" s="169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</row>
    <row r="926" ht="15.75" customHeight="1">
      <c r="A926" s="101"/>
      <c r="B926" s="169"/>
      <c r="C926" s="169"/>
      <c r="D926" s="169"/>
      <c r="E926" s="169"/>
      <c r="F926" s="169"/>
      <c r="G926" s="169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</row>
    <row r="927" ht="15.75" customHeight="1">
      <c r="A927" s="101"/>
      <c r="B927" s="169"/>
      <c r="C927" s="169"/>
      <c r="D927" s="169"/>
      <c r="E927" s="169"/>
      <c r="F927" s="169"/>
      <c r="G927" s="169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</row>
    <row r="928" ht="15.75" customHeight="1">
      <c r="A928" s="101"/>
      <c r="B928" s="169"/>
      <c r="C928" s="169"/>
      <c r="D928" s="169"/>
      <c r="E928" s="169"/>
      <c r="F928" s="169"/>
      <c r="G928" s="169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</row>
    <row r="929" ht="15.75" customHeight="1">
      <c r="A929" s="101"/>
      <c r="B929" s="169"/>
      <c r="C929" s="169"/>
      <c r="D929" s="169"/>
      <c r="E929" s="169"/>
      <c r="F929" s="169"/>
      <c r="G929" s="169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</row>
    <row r="930" ht="15.75" customHeight="1">
      <c r="A930" s="101"/>
      <c r="B930" s="169"/>
      <c r="C930" s="169"/>
      <c r="D930" s="169"/>
      <c r="E930" s="169"/>
      <c r="F930" s="169"/>
      <c r="G930" s="169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</row>
    <row r="931" ht="15.75" customHeight="1">
      <c r="A931" s="101"/>
      <c r="B931" s="169"/>
      <c r="C931" s="169"/>
      <c r="D931" s="169"/>
      <c r="E931" s="169"/>
      <c r="F931" s="169"/>
      <c r="G931" s="169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</row>
    <row r="932" ht="15.75" customHeight="1">
      <c r="A932" s="101"/>
      <c r="B932" s="169"/>
      <c r="C932" s="169"/>
      <c r="D932" s="169"/>
      <c r="E932" s="169"/>
      <c r="F932" s="169"/>
      <c r="G932" s="169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</row>
    <row r="933" ht="15.75" customHeight="1">
      <c r="A933" s="101"/>
      <c r="B933" s="169"/>
      <c r="C933" s="169"/>
      <c r="D933" s="169"/>
      <c r="E933" s="169"/>
      <c r="F933" s="169"/>
      <c r="G933" s="169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</row>
    <row r="934" ht="15.75" customHeight="1">
      <c r="A934" s="101"/>
      <c r="B934" s="169"/>
      <c r="C934" s="169"/>
      <c r="D934" s="169"/>
      <c r="E934" s="169"/>
      <c r="F934" s="169"/>
      <c r="G934" s="169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</row>
    <row r="935" ht="15.75" customHeight="1">
      <c r="A935" s="101"/>
      <c r="B935" s="169"/>
      <c r="C935" s="169"/>
      <c r="D935" s="169"/>
      <c r="E935" s="169"/>
      <c r="F935" s="169"/>
      <c r="G935" s="169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</row>
    <row r="936" ht="15.75" customHeight="1">
      <c r="A936" s="101"/>
      <c r="B936" s="169"/>
      <c r="C936" s="169"/>
      <c r="D936" s="169"/>
      <c r="E936" s="169"/>
      <c r="F936" s="169"/>
      <c r="G936" s="169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</row>
    <row r="937" ht="15.75" customHeight="1">
      <c r="A937" s="101"/>
      <c r="B937" s="169"/>
      <c r="C937" s="169"/>
      <c r="D937" s="169"/>
      <c r="E937" s="169"/>
      <c r="F937" s="169"/>
      <c r="G937" s="169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</row>
    <row r="938" ht="15.75" customHeight="1">
      <c r="A938" s="101"/>
      <c r="B938" s="169"/>
      <c r="C938" s="169"/>
      <c r="D938" s="169"/>
      <c r="E938" s="169"/>
      <c r="F938" s="169"/>
      <c r="G938" s="169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</row>
    <row r="939" ht="15.75" customHeight="1">
      <c r="A939" s="101"/>
      <c r="B939" s="169"/>
      <c r="C939" s="169"/>
      <c r="D939" s="169"/>
      <c r="E939" s="169"/>
      <c r="F939" s="169"/>
      <c r="G939" s="169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</row>
    <row r="940" ht="15.75" customHeight="1">
      <c r="A940" s="101"/>
      <c r="B940" s="169"/>
      <c r="C940" s="169"/>
      <c r="D940" s="169"/>
      <c r="E940" s="169"/>
      <c r="F940" s="169"/>
      <c r="G940" s="169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</row>
    <row r="941" ht="15.75" customHeight="1">
      <c r="A941" s="101"/>
      <c r="B941" s="169"/>
      <c r="C941" s="169"/>
      <c r="D941" s="169"/>
      <c r="E941" s="169"/>
      <c r="F941" s="169"/>
      <c r="G941" s="169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</row>
    <row r="942" ht="15.75" customHeight="1">
      <c r="A942" s="101"/>
      <c r="B942" s="169"/>
      <c r="C942" s="169"/>
      <c r="D942" s="169"/>
      <c r="E942" s="169"/>
      <c r="F942" s="169"/>
      <c r="G942" s="169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</row>
    <row r="943" ht="15.75" customHeight="1">
      <c r="A943" s="101"/>
      <c r="B943" s="169"/>
      <c r="C943" s="169"/>
      <c r="D943" s="169"/>
      <c r="E943" s="169"/>
      <c r="F943" s="169"/>
      <c r="G943" s="169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</row>
    <row r="944" ht="15.75" customHeight="1">
      <c r="A944" s="101"/>
      <c r="B944" s="169"/>
      <c r="C944" s="169"/>
      <c r="D944" s="169"/>
      <c r="E944" s="169"/>
      <c r="F944" s="169"/>
      <c r="G944" s="169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</row>
    <row r="945" ht="15.75" customHeight="1">
      <c r="A945" s="101"/>
      <c r="B945" s="169"/>
      <c r="C945" s="169"/>
      <c r="D945" s="169"/>
      <c r="E945" s="169"/>
      <c r="F945" s="169"/>
      <c r="G945" s="169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</row>
    <row r="946" ht="15.75" customHeight="1">
      <c r="A946" s="101"/>
      <c r="B946" s="169"/>
      <c r="C946" s="169"/>
      <c r="D946" s="169"/>
      <c r="E946" s="169"/>
      <c r="F946" s="169"/>
      <c r="G946" s="169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</row>
    <row r="947" ht="15.75" customHeight="1">
      <c r="A947" s="101"/>
      <c r="B947" s="169"/>
      <c r="C947" s="169"/>
      <c r="D947" s="169"/>
      <c r="E947" s="169"/>
      <c r="F947" s="169"/>
      <c r="G947" s="169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</row>
    <row r="948" ht="15.75" customHeight="1">
      <c r="A948" s="101"/>
      <c r="B948" s="169"/>
      <c r="C948" s="169"/>
      <c r="D948" s="169"/>
      <c r="E948" s="169"/>
      <c r="F948" s="169"/>
      <c r="G948" s="169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</row>
    <row r="949" ht="15.75" customHeight="1">
      <c r="A949" s="101"/>
      <c r="B949" s="169"/>
      <c r="C949" s="169"/>
      <c r="D949" s="169"/>
      <c r="E949" s="169"/>
      <c r="F949" s="169"/>
      <c r="G949" s="169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</row>
    <row r="950" ht="15.75" customHeight="1">
      <c r="A950" s="101"/>
      <c r="B950" s="169"/>
      <c r="C950" s="169"/>
      <c r="D950" s="169"/>
      <c r="E950" s="169"/>
      <c r="F950" s="169"/>
      <c r="G950" s="169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</row>
    <row r="951" ht="15.75" customHeight="1">
      <c r="A951" s="101"/>
      <c r="B951" s="169"/>
      <c r="C951" s="169"/>
      <c r="D951" s="169"/>
      <c r="E951" s="169"/>
      <c r="F951" s="169"/>
      <c r="G951" s="169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</row>
    <row r="952" ht="15.75" customHeight="1">
      <c r="A952" s="101"/>
      <c r="B952" s="169"/>
      <c r="C952" s="169"/>
      <c r="D952" s="169"/>
      <c r="E952" s="169"/>
      <c r="F952" s="169"/>
      <c r="G952" s="169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</row>
    <row r="953" ht="15.75" customHeight="1">
      <c r="A953" s="101"/>
      <c r="B953" s="169"/>
      <c r="C953" s="169"/>
      <c r="D953" s="169"/>
      <c r="E953" s="169"/>
      <c r="F953" s="169"/>
      <c r="G953" s="169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</row>
    <row r="954" ht="15.75" customHeight="1">
      <c r="A954" s="101"/>
      <c r="B954" s="169"/>
      <c r="C954" s="169"/>
      <c r="D954" s="169"/>
      <c r="E954" s="169"/>
      <c r="F954" s="169"/>
      <c r="G954" s="169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</row>
    <row r="955" ht="15.75" customHeight="1">
      <c r="A955" s="101"/>
      <c r="B955" s="169"/>
      <c r="C955" s="169"/>
      <c r="D955" s="169"/>
      <c r="E955" s="169"/>
      <c r="F955" s="169"/>
      <c r="G955" s="169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</row>
    <row r="956" ht="15.75" customHeight="1">
      <c r="A956" s="101"/>
      <c r="B956" s="169"/>
      <c r="C956" s="169"/>
      <c r="D956" s="169"/>
      <c r="E956" s="169"/>
      <c r="F956" s="169"/>
      <c r="G956" s="169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</row>
    <row r="957" ht="15.75" customHeight="1">
      <c r="A957" s="101"/>
      <c r="B957" s="169"/>
      <c r="C957" s="169"/>
      <c r="D957" s="169"/>
      <c r="E957" s="169"/>
      <c r="F957" s="169"/>
      <c r="G957" s="169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</row>
    <row r="958" ht="15.75" customHeight="1">
      <c r="A958" s="101"/>
      <c r="B958" s="169"/>
      <c r="C958" s="169"/>
      <c r="D958" s="169"/>
      <c r="E958" s="169"/>
      <c r="F958" s="169"/>
      <c r="G958" s="169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</row>
    <row r="959" ht="15.75" customHeight="1">
      <c r="A959" s="101"/>
      <c r="B959" s="169"/>
      <c r="C959" s="169"/>
      <c r="D959" s="169"/>
      <c r="E959" s="169"/>
      <c r="F959" s="169"/>
      <c r="G959" s="169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</row>
    <row r="960" ht="15.75" customHeight="1">
      <c r="A960" s="101"/>
      <c r="B960" s="169"/>
      <c r="C960" s="169"/>
      <c r="D960" s="169"/>
      <c r="E960" s="169"/>
      <c r="F960" s="169"/>
      <c r="G960" s="169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</row>
    <row r="961" ht="15.75" customHeight="1">
      <c r="A961" s="101"/>
      <c r="B961" s="169"/>
      <c r="C961" s="169"/>
      <c r="D961" s="169"/>
      <c r="E961" s="169"/>
      <c r="F961" s="169"/>
      <c r="G961" s="169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</row>
    <row r="962" ht="15.75" customHeight="1">
      <c r="A962" s="101"/>
      <c r="B962" s="169"/>
      <c r="C962" s="169"/>
      <c r="D962" s="169"/>
      <c r="E962" s="169"/>
      <c r="F962" s="169"/>
      <c r="G962" s="169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</row>
    <row r="963" ht="15.75" customHeight="1">
      <c r="A963" s="101"/>
      <c r="B963" s="169"/>
      <c r="C963" s="169"/>
      <c r="D963" s="169"/>
      <c r="E963" s="169"/>
      <c r="F963" s="169"/>
      <c r="G963" s="169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</row>
    <row r="964" ht="15.75" customHeight="1">
      <c r="A964" s="101"/>
      <c r="B964" s="169"/>
      <c r="C964" s="169"/>
      <c r="D964" s="169"/>
      <c r="E964" s="169"/>
      <c r="F964" s="169"/>
      <c r="G964" s="169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</row>
    <row r="965" ht="15.75" customHeight="1">
      <c r="A965" s="101"/>
      <c r="B965" s="169"/>
      <c r="C965" s="169"/>
      <c r="D965" s="169"/>
      <c r="E965" s="169"/>
      <c r="F965" s="169"/>
      <c r="G965" s="169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</row>
    <row r="966" ht="15.75" customHeight="1">
      <c r="A966" s="101"/>
      <c r="B966" s="169"/>
      <c r="C966" s="169"/>
      <c r="D966" s="169"/>
      <c r="E966" s="169"/>
      <c r="F966" s="169"/>
      <c r="G966" s="169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</row>
    <row r="967" ht="15.75" customHeight="1">
      <c r="A967" s="101"/>
      <c r="B967" s="169"/>
      <c r="C967" s="169"/>
      <c r="D967" s="169"/>
      <c r="E967" s="169"/>
      <c r="F967" s="169"/>
      <c r="G967" s="169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</row>
    <row r="968" ht="15.75" customHeight="1">
      <c r="A968" s="101"/>
      <c r="B968" s="169"/>
      <c r="C968" s="169"/>
      <c r="D968" s="169"/>
      <c r="E968" s="169"/>
      <c r="F968" s="169"/>
      <c r="G968" s="169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</row>
    <row r="969" ht="15.75" customHeight="1">
      <c r="A969" s="101"/>
      <c r="B969" s="169"/>
      <c r="C969" s="169"/>
      <c r="D969" s="169"/>
      <c r="E969" s="169"/>
      <c r="F969" s="169"/>
      <c r="G969" s="169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</row>
    <row r="970" ht="15.75" customHeight="1">
      <c r="A970" s="101"/>
      <c r="B970" s="169"/>
      <c r="C970" s="169"/>
      <c r="D970" s="169"/>
      <c r="E970" s="169"/>
      <c r="F970" s="169"/>
      <c r="G970" s="169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</row>
    <row r="971" ht="15.75" customHeight="1">
      <c r="A971" s="101"/>
      <c r="B971" s="169"/>
      <c r="C971" s="169"/>
      <c r="D971" s="169"/>
      <c r="E971" s="169"/>
      <c r="F971" s="169"/>
      <c r="G971" s="169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</row>
    <row r="972" ht="15.75" customHeight="1">
      <c r="A972" s="101"/>
      <c r="B972" s="169"/>
      <c r="C972" s="169"/>
      <c r="D972" s="169"/>
      <c r="E972" s="169"/>
      <c r="F972" s="169"/>
      <c r="G972" s="169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</row>
    <row r="973" ht="15.75" customHeight="1">
      <c r="A973" s="101"/>
      <c r="B973" s="169"/>
      <c r="C973" s="169"/>
      <c r="D973" s="169"/>
      <c r="E973" s="169"/>
      <c r="F973" s="169"/>
      <c r="G973" s="169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</row>
    <row r="974" ht="15.75" customHeight="1">
      <c r="A974" s="101"/>
      <c r="B974" s="169"/>
      <c r="C974" s="169"/>
      <c r="D974" s="169"/>
      <c r="E974" s="169"/>
      <c r="F974" s="169"/>
      <c r="G974" s="169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</row>
    <row r="975" ht="15.75" customHeight="1">
      <c r="A975" s="101"/>
      <c r="B975" s="169"/>
      <c r="C975" s="169"/>
      <c r="D975" s="169"/>
      <c r="E975" s="169"/>
      <c r="F975" s="169"/>
      <c r="G975" s="169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</row>
    <row r="976" ht="15.75" customHeight="1">
      <c r="A976" s="101"/>
      <c r="B976" s="169"/>
      <c r="C976" s="169"/>
      <c r="D976" s="169"/>
      <c r="E976" s="169"/>
      <c r="F976" s="169"/>
      <c r="G976" s="169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</row>
    <row r="977" ht="15.75" customHeight="1">
      <c r="A977" s="101"/>
      <c r="B977" s="169"/>
      <c r="C977" s="169"/>
      <c r="D977" s="169"/>
      <c r="E977" s="169"/>
      <c r="F977" s="169"/>
      <c r="G977" s="169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</row>
    <row r="978" ht="15.75" customHeight="1">
      <c r="A978" s="101"/>
      <c r="B978" s="169"/>
      <c r="C978" s="169"/>
      <c r="D978" s="169"/>
      <c r="E978" s="169"/>
      <c r="F978" s="169"/>
      <c r="G978" s="169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</row>
    <row r="979" ht="15.75" customHeight="1">
      <c r="A979" s="101"/>
      <c r="B979" s="169"/>
      <c r="C979" s="169"/>
      <c r="D979" s="169"/>
      <c r="E979" s="169"/>
      <c r="F979" s="169"/>
      <c r="G979" s="169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</row>
    <row r="980" ht="15.75" customHeight="1">
      <c r="A980" s="101"/>
      <c r="B980" s="169"/>
      <c r="C980" s="169"/>
      <c r="D980" s="169"/>
      <c r="E980" s="169"/>
      <c r="F980" s="169"/>
      <c r="G980" s="169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</row>
    <row r="981" ht="15.75" customHeight="1">
      <c r="A981" s="101"/>
      <c r="B981" s="169"/>
      <c r="C981" s="169"/>
      <c r="D981" s="169"/>
      <c r="E981" s="169"/>
      <c r="F981" s="169"/>
      <c r="G981" s="169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</row>
    <row r="982" ht="15.75" customHeight="1">
      <c r="A982" s="101"/>
      <c r="B982" s="169"/>
      <c r="C982" s="169"/>
      <c r="D982" s="169"/>
      <c r="E982" s="169"/>
      <c r="F982" s="169"/>
      <c r="G982" s="169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</row>
    <row r="983" ht="15.75" customHeight="1">
      <c r="A983" s="101"/>
      <c r="B983" s="169"/>
      <c r="C983" s="169"/>
      <c r="D983" s="169"/>
      <c r="E983" s="169"/>
      <c r="F983" s="169"/>
      <c r="G983" s="169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</row>
    <row r="984" ht="15.75" customHeight="1">
      <c r="A984" s="101"/>
      <c r="B984" s="169"/>
      <c r="C984" s="169"/>
      <c r="D984" s="169"/>
      <c r="E984" s="169"/>
      <c r="F984" s="169"/>
      <c r="G984" s="169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</row>
    <row r="985" ht="15.75" customHeight="1">
      <c r="A985" s="101"/>
      <c r="B985" s="169"/>
      <c r="C985" s="169"/>
      <c r="D985" s="169"/>
      <c r="E985" s="169"/>
      <c r="F985" s="169"/>
      <c r="G985" s="169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</row>
    <row r="986" ht="15.75" customHeight="1">
      <c r="A986" s="101"/>
      <c r="B986" s="169"/>
      <c r="C986" s="169"/>
      <c r="D986" s="169"/>
      <c r="E986" s="169"/>
      <c r="F986" s="169"/>
      <c r="G986" s="169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</row>
    <row r="987" ht="15.75" customHeight="1">
      <c r="A987" s="101"/>
      <c r="B987" s="169"/>
      <c r="C987" s="169"/>
      <c r="D987" s="169"/>
      <c r="E987" s="169"/>
      <c r="F987" s="169"/>
      <c r="G987" s="169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</row>
    <row r="988" ht="15.75" customHeight="1">
      <c r="A988" s="101"/>
      <c r="B988" s="169"/>
      <c r="C988" s="169"/>
      <c r="D988" s="169"/>
      <c r="E988" s="169"/>
      <c r="F988" s="169"/>
      <c r="G988" s="169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</row>
    <row r="989" ht="15.75" customHeight="1">
      <c r="A989" s="101"/>
      <c r="B989" s="169"/>
      <c r="C989" s="169"/>
      <c r="D989" s="169"/>
      <c r="E989" s="169"/>
      <c r="F989" s="169"/>
      <c r="G989" s="169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</row>
    <row r="990" ht="15.75" customHeight="1">
      <c r="A990" s="101"/>
      <c r="B990" s="169"/>
      <c r="C990" s="169"/>
      <c r="D990" s="169"/>
      <c r="E990" s="169"/>
      <c r="F990" s="169"/>
      <c r="G990" s="169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</row>
    <row r="991" ht="15.75" customHeight="1">
      <c r="A991" s="101"/>
      <c r="B991" s="169"/>
      <c r="C991" s="169"/>
      <c r="D991" s="169"/>
      <c r="E991" s="169"/>
      <c r="F991" s="169"/>
      <c r="G991" s="169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</row>
    <row r="992" ht="15.75" customHeight="1">
      <c r="A992" s="101"/>
      <c r="B992" s="169"/>
      <c r="C992" s="169"/>
      <c r="D992" s="169"/>
      <c r="E992" s="169"/>
      <c r="F992" s="169"/>
      <c r="G992" s="169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</row>
    <row r="993" ht="15.75" customHeight="1">
      <c r="A993" s="101"/>
      <c r="B993" s="169"/>
      <c r="C993" s="169"/>
      <c r="D993" s="169"/>
      <c r="E993" s="169"/>
      <c r="F993" s="169"/>
      <c r="G993" s="169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</row>
    <row r="994" ht="15.75" customHeight="1">
      <c r="A994" s="101"/>
      <c r="B994" s="169"/>
      <c r="C994" s="169"/>
      <c r="D994" s="169"/>
      <c r="E994" s="169"/>
      <c r="F994" s="169"/>
      <c r="G994" s="169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</row>
    <row r="995" ht="15.75" customHeight="1">
      <c r="A995" s="101"/>
      <c r="B995" s="169"/>
      <c r="C995" s="169"/>
      <c r="D995" s="169"/>
      <c r="E995" s="169"/>
      <c r="F995" s="169"/>
      <c r="G995" s="169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</row>
    <row r="996" ht="15.75" customHeight="1">
      <c r="A996" s="101"/>
      <c r="B996" s="169"/>
      <c r="C996" s="169"/>
      <c r="D996" s="169"/>
      <c r="E996" s="169"/>
      <c r="F996" s="169"/>
      <c r="G996" s="169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</row>
    <row r="997" ht="15.75" customHeight="1">
      <c r="A997" s="101"/>
      <c r="B997" s="169"/>
      <c r="C997" s="169"/>
      <c r="D997" s="169"/>
      <c r="E997" s="169"/>
      <c r="F997" s="169"/>
      <c r="G997" s="169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</row>
    <row r="998" ht="15.75" customHeight="1">
      <c r="A998" s="101"/>
      <c r="B998" s="169"/>
      <c r="C998" s="169"/>
      <c r="D998" s="169"/>
      <c r="E998" s="169"/>
      <c r="F998" s="169"/>
      <c r="G998" s="169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</row>
    <row r="999" ht="15.75" customHeight="1">
      <c r="A999" s="101"/>
      <c r="B999" s="169"/>
      <c r="C999" s="169"/>
      <c r="D999" s="169"/>
      <c r="E999" s="169"/>
      <c r="F999" s="169"/>
      <c r="G999" s="169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</row>
    <row r="1000" ht="15.75" customHeight="1">
      <c r="A1000" s="101"/>
      <c r="B1000" s="169"/>
      <c r="C1000" s="169"/>
      <c r="D1000" s="169"/>
      <c r="E1000" s="169"/>
      <c r="F1000" s="169"/>
      <c r="G1000" s="169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</row>
  </sheetData>
  <mergeCells count="22">
    <mergeCell ref="B1:G1"/>
    <mergeCell ref="B13:E13"/>
    <mergeCell ref="B14:E14"/>
    <mergeCell ref="D15:E15"/>
    <mergeCell ref="B23:C23"/>
    <mergeCell ref="D23:E23"/>
    <mergeCell ref="D24:E24"/>
    <mergeCell ref="D32:E32"/>
    <mergeCell ref="D33:E33"/>
    <mergeCell ref="D34:E34"/>
    <mergeCell ref="D35:E35"/>
    <mergeCell ref="D36:E36"/>
    <mergeCell ref="D37:E37"/>
    <mergeCell ref="D38:E38"/>
    <mergeCell ref="B40:F40"/>
    <mergeCell ref="D25:E25"/>
    <mergeCell ref="D26:E26"/>
    <mergeCell ref="D27:E27"/>
    <mergeCell ref="D28:E28"/>
    <mergeCell ref="D29:E29"/>
    <mergeCell ref="D30:E30"/>
    <mergeCell ref="D31:E31"/>
  </mergeCells>
  <hyperlinks>
    <hyperlink display="Regresar instructivo" location="Léame!A1" ref="H2"/>
  </hyperlinks>
  <printOptions/>
  <pageMargins bottom="0.75" footer="0.0" header="0.0" left="0.7" right="0.7" top="0.75"/>
  <pageSetup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7.14"/>
    <col customWidth="1" min="3" max="3" width="13.71"/>
    <col customWidth="1" min="4" max="5" width="11.43"/>
    <col customWidth="1" min="6" max="6" width="13.0"/>
    <col customWidth="1" min="7" max="7" width="11.71"/>
    <col customWidth="1" min="8" max="8" width="14.71"/>
    <col customWidth="1" min="9" max="28" width="11.43"/>
  </cols>
  <sheetData>
    <row r="1">
      <c r="A1" s="1"/>
      <c r="B1" s="170" t="s">
        <v>145</v>
      </c>
      <c r="C1" s="8"/>
      <c r="D1" s="8"/>
      <c r="E1" s="8"/>
      <c r="F1" s="8"/>
      <c r="G1" s="8"/>
      <c r="H1" s="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/>
      <c r="B2" s="10"/>
      <c r="H2" s="1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21.0" customHeight="1">
      <c r="A3" s="1"/>
      <c r="B3" s="10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"/>
      <c r="B4" s="10"/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27.0" customHeight="1">
      <c r="A5" s="1"/>
      <c r="B5" s="12"/>
      <c r="C5" s="13"/>
      <c r="D5" s="13"/>
      <c r="E5" s="13"/>
      <c r="F5" s="13"/>
      <c r="G5" s="13"/>
      <c r="H5" s="1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1"/>
      <c r="B6" s="171" t="s">
        <v>146</v>
      </c>
      <c r="C6" s="172" t="s">
        <v>147</v>
      </c>
      <c r="D6" s="172" t="s">
        <v>148</v>
      </c>
      <c r="E6" s="173" t="s">
        <v>149</v>
      </c>
      <c r="F6" s="174" t="s">
        <v>97</v>
      </c>
      <c r="G6" s="172" t="s">
        <v>98</v>
      </c>
      <c r="H6" s="175" t="s">
        <v>99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1"/>
      <c r="B7" s="76"/>
      <c r="C7" s="176" t="s">
        <v>100</v>
      </c>
      <c r="D7" s="177">
        <v>1.0</v>
      </c>
      <c r="E7" s="178">
        <v>12.0</v>
      </c>
      <c r="F7" s="179">
        <v>1.0</v>
      </c>
      <c r="G7" s="180">
        <v>1.0E7</v>
      </c>
      <c r="H7" s="181">
        <f t="shared" ref="H7:H13" si="1">+G7*F7*E7*D7</f>
        <v>120000000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1"/>
      <c r="B8" s="76"/>
      <c r="C8" s="176" t="s">
        <v>101</v>
      </c>
      <c r="D8" s="177">
        <v>1.0</v>
      </c>
      <c r="E8" s="178">
        <v>12.0</v>
      </c>
      <c r="F8" s="179">
        <v>1.0</v>
      </c>
      <c r="G8" s="180">
        <v>8000000.0</v>
      </c>
      <c r="H8" s="181">
        <f t="shared" si="1"/>
        <v>96000000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1"/>
      <c r="B9" s="76"/>
      <c r="C9" s="176" t="s">
        <v>103</v>
      </c>
      <c r="D9" s="182">
        <v>4.0</v>
      </c>
      <c r="E9" s="178">
        <v>9.0</v>
      </c>
      <c r="F9" s="179">
        <v>0.5</v>
      </c>
      <c r="G9" s="180">
        <v>6900000.0</v>
      </c>
      <c r="H9" s="181">
        <f t="shared" si="1"/>
        <v>124200000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1"/>
      <c r="B10" s="76"/>
      <c r="C10" s="176" t="s">
        <v>150</v>
      </c>
      <c r="D10" s="182">
        <v>1.0</v>
      </c>
      <c r="E10" s="178">
        <v>9.0</v>
      </c>
      <c r="F10" s="179">
        <v>1.0</v>
      </c>
      <c r="G10" s="180">
        <v>3500000.0</v>
      </c>
      <c r="H10" s="181">
        <f t="shared" si="1"/>
        <v>31500000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"/>
      <c r="B11" s="76"/>
      <c r="C11" s="176" t="s">
        <v>105</v>
      </c>
      <c r="D11" s="182">
        <v>1.0</v>
      </c>
      <c r="E11" s="178">
        <v>9.0</v>
      </c>
      <c r="F11" s="179">
        <v>1.0</v>
      </c>
      <c r="G11" s="180">
        <v>1500000.0</v>
      </c>
      <c r="H11" s="181">
        <f t="shared" si="1"/>
        <v>13500000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1"/>
      <c r="B12" s="76"/>
      <c r="C12" s="176" t="s">
        <v>106</v>
      </c>
      <c r="D12" s="182">
        <v>1.0</v>
      </c>
      <c r="E12" s="178">
        <v>12.0</v>
      </c>
      <c r="F12" s="179">
        <v>1.0</v>
      </c>
      <c r="G12" s="180">
        <v>6900000.0</v>
      </c>
      <c r="H12" s="181">
        <f t="shared" si="1"/>
        <v>82800000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1"/>
      <c r="B13" s="76"/>
      <c r="C13" s="176" t="s">
        <v>107</v>
      </c>
      <c r="D13" s="182">
        <v>2.0</v>
      </c>
      <c r="E13" s="178">
        <v>4.0</v>
      </c>
      <c r="F13" s="179">
        <v>1.0</v>
      </c>
      <c r="G13" s="180">
        <v>1000000.0</v>
      </c>
      <c r="H13" s="181">
        <f t="shared" si="1"/>
        <v>8000000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1"/>
      <c r="B14" s="76"/>
      <c r="C14" s="176"/>
      <c r="D14" s="182"/>
      <c r="E14" s="178"/>
      <c r="F14" s="179"/>
      <c r="G14" s="180"/>
      <c r="H14" s="18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>
      <c r="A15" s="1"/>
      <c r="B15" s="76"/>
      <c r="C15" s="176"/>
      <c r="D15" s="182"/>
      <c r="E15" s="178"/>
      <c r="F15" s="179"/>
      <c r="G15" s="180"/>
      <c r="H15" s="18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>
      <c r="A16" s="1"/>
      <c r="B16" s="77"/>
      <c r="C16" s="176"/>
      <c r="D16" s="182"/>
      <c r="E16" s="178"/>
      <c r="F16" s="179"/>
      <c r="G16" s="183"/>
      <c r="H16" s="18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>
      <c r="A17" s="1"/>
      <c r="B17" s="184" t="s">
        <v>151</v>
      </c>
      <c r="C17" s="185"/>
      <c r="D17" s="185"/>
      <c r="E17" s="185"/>
      <c r="F17" s="185"/>
      <c r="G17" s="186"/>
      <c r="H17" s="187">
        <f>SUM(H7:H16)</f>
        <v>476000000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30.0" customHeight="1">
      <c r="A18" s="1"/>
      <c r="B18" s="188" t="s">
        <v>152</v>
      </c>
      <c r="C18" s="189" t="s">
        <v>153</v>
      </c>
      <c r="D18" s="186"/>
      <c r="E18" s="190" t="s">
        <v>154</v>
      </c>
      <c r="F18" s="191" t="s">
        <v>95</v>
      </c>
      <c r="G18" s="190" t="s">
        <v>98</v>
      </c>
      <c r="H18" s="192" t="s">
        <v>99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>
      <c r="A19" s="1"/>
      <c r="B19" s="76"/>
      <c r="C19" s="193" t="s">
        <v>155</v>
      </c>
      <c r="D19" s="186"/>
      <c r="E19" s="194" t="s">
        <v>156</v>
      </c>
      <c r="F19" s="195">
        <v>1.0</v>
      </c>
      <c r="G19" s="183">
        <v>8000000.0</v>
      </c>
      <c r="H19" s="196">
        <f t="shared" ref="H19:H26" si="2">+G19*F19</f>
        <v>8000000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>
      <c r="A20" s="1"/>
      <c r="B20" s="76"/>
      <c r="C20" s="193" t="s">
        <v>157</v>
      </c>
      <c r="D20" s="186"/>
      <c r="E20" s="194" t="s">
        <v>156</v>
      </c>
      <c r="F20" s="195">
        <v>1.0</v>
      </c>
      <c r="G20" s="183">
        <v>6000000.0</v>
      </c>
      <c r="H20" s="196">
        <f t="shared" si="2"/>
        <v>6000000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5.75" customHeight="1">
      <c r="A21" s="1"/>
      <c r="B21" s="76"/>
      <c r="C21" s="193" t="s">
        <v>158</v>
      </c>
      <c r="D21" s="186"/>
      <c r="E21" s="194" t="s">
        <v>159</v>
      </c>
      <c r="F21" s="195">
        <v>10.0</v>
      </c>
      <c r="G21" s="183">
        <v>400000.0</v>
      </c>
      <c r="H21" s="196">
        <f t="shared" si="2"/>
        <v>4000000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5.75" customHeight="1">
      <c r="A22" s="1"/>
      <c r="B22" s="76"/>
      <c r="C22" s="193" t="s">
        <v>160</v>
      </c>
      <c r="D22" s="186"/>
      <c r="E22" s="194" t="s">
        <v>159</v>
      </c>
      <c r="F22" s="195">
        <v>10.0</v>
      </c>
      <c r="G22" s="183">
        <v>500000.0</v>
      </c>
      <c r="H22" s="196">
        <f t="shared" si="2"/>
        <v>5000000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5.75" customHeight="1">
      <c r="A23" s="1"/>
      <c r="B23" s="76"/>
      <c r="C23" s="193" t="s">
        <v>161</v>
      </c>
      <c r="D23" s="186"/>
      <c r="E23" s="194" t="s">
        <v>159</v>
      </c>
      <c r="F23" s="195">
        <v>20.0</v>
      </c>
      <c r="G23" s="183">
        <v>50000.0</v>
      </c>
      <c r="H23" s="196">
        <f t="shared" si="2"/>
        <v>1000000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5.0" customHeight="1">
      <c r="A24" s="1"/>
      <c r="B24" s="76"/>
      <c r="C24" s="193" t="s">
        <v>162</v>
      </c>
      <c r="D24" s="186"/>
      <c r="E24" s="194" t="s">
        <v>159</v>
      </c>
      <c r="F24" s="195">
        <v>20.0</v>
      </c>
      <c r="G24" s="183">
        <v>40000.0</v>
      </c>
      <c r="H24" s="196">
        <f t="shared" si="2"/>
        <v>800000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>
      <c r="A25" s="1"/>
      <c r="B25" s="76"/>
      <c r="C25" s="193" t="s">
        <v>163</v>
      </c>
      <c r="D25" s="186"/>
      <c r="E25" s="194" t="s">
        <v>164</v>
      </c>
      <c r="F25" s="195">
        <v>15.0</v>
      </c>
      <c r="G25" s="183">
        <v>200000.0</v>
      </c>
      <c r="H25" s="196">
        <f t="shared" si="2"/>
        <v>3000000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27.0" customHeight="1">
      <c r="A26" s="1"/>
      <c r="B26" s="76"/>
      <c r="C26" s="193" t="s">
        <v>165</v>
      </c>
      <c r="D26" s="186"/>
      <c r="E26" s="194" t="s">
        <v>156</v>
      </c>
      <c r="F26" s="195">
        <v>12.0</v>
      </c>
      <c r="G26" s="183">
        <v>2000000.0</v>
      </c>
      <c r="H26" s="196">
        <f t="shared" si="2"/>
        <v>24000000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6.5" customHeight="1">
      <c r="A27" s="1"/>
      <c r="B27" s="76"/>
      <c r="C27" s="197"/>
      <c r="D27" s="186"/>
      <c r="E27" s="194"/>
      <c r="F27" s="195"/>
      <c r="G27" s="183"/>
      <c r="H27" s="19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6.5" customHeight="1">
      <c r="A28" s="1"/>
      <c r="B28" s="76"/>
      <c r="C28" s="197"/>
      <c r="D28" s="186"/>
      <c r="E28" s="194"/>
      <c r="F28" s="195"/>
      <c r="G28" s="183"/>
      <c r="H28" s="19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6.5" customHeight="1">
      <c r="A29" s="1"/>
      <c r="B29" s="76"/>
      <c r="C29" s="197"/>
      <c r="D29" s="186"/>
      <c r="E29" s="194"/>
      <c r="F29" s="195"/>
      <c r="G29" s="183"/>
      <c r="H29" s="19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6.5" customHeight="1">
      <c r="A30" s="1"/>
      <c r="B30" s="77"/>
      <c r="C30" s="197"/>
      <c r="D30" s="186"/>
      <c r="E30" s="194"/>
      <c r="F30" s="195"/>
      <c r="G30" s="183"/>
      <c r="H30" s="19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9.5" customHeight="1">
      <c r="A31" s="198"/>
      <c r="B31" s="199" t="s">
        <v>166</v>
      </c>
      <c r="C31" s="185"/>
      <c r="D31" s="185"/>
      <c r="E31" s="185"/>
      <c r="F31" s="185"/>
      <c r="G31" s="186"/>
      <c r="H31" s="200">
        <f>SUM(H19:H25)</f>
        <v>27800000</v>
      </c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</row>
    <row r="32" ht="18.0" customHeight="1">
      <c r="A32" s="198"/>
      <c r="B32" s="201" t="s">
        <v>167</v>
      </c>
      <c r="C32" s="185"/>
      <c r="D32" s="185"/>
      <c r="E32" s="185"/>
      <c r="F32" s="185"/>
      <c r="G32" s="202"/>
      <c r="H32" s="203">
        <f>+H31+H17</f>
        <v>503800000</v>
      </c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</row>
    <row r="33" ht="18.0" customHeight="1">
      <c r="A33" s="198"/>
      <c r="B33" s="204" t="s">
        <v>168</v>
      </c>
      <c r="C33" s="185"/>
      <c r="D33" s="185"/>
      <c r="E33" s="185"/>
      <c r="F33" s="185"/>
      <c r="G33" s="186"/>
      <c r="H33" s="203">
        <f>+H32*0.1</f>
        <v>50380000</v>
      </c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</row>
    <row r="34" ht="18.0" customHeight="1">
      <c r="A34" s="198"/>
      <c r="B34" s="201" t="s">
        <v>169</v>
      </c>
      <c r="C34" s="185"/>
      <c r="D34" s="185"/>
      <c r="E34" s="185"/>
      <c r="F34" s="185"/>
      <c r="G34" s="186"/>
      <c r="H34" s="203">
        <f>+H33+H32</f>
        <v>554180000</v>
      </c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</row>
    <row r="35" ht="18.0" customHeight="1">
      <c r="A35" s="198"/>
      <c r="B35" s="205" t="s">
        <v>170</v>
      </c>
      <c r="C35" s="185"/>
      <c r="D35" s="185"/>
      <c r="E35" s="185"/>
      <c r="F35" s="185"/>
      <c r="G35" s="186"/>
      <c r="H35" s="206">
        <f>+H34*0.19</f>
        <v>105294200</v>
      </c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</row>
    <row r="36" ht="23.25" customHeight="1">
      <c r="A36" s="198"/>
      <c r="B36" s="207" t="s">
        <v>171</v>
      </c>
      <c r="C36" s="208"/>
      <c r="D36" s="208"/>
      <c r="E36" s="208"/>
      <c r="F36" s="208"/>
      <c r="G36" s="209"/>
      <c r="H36" s="210">
        <f>+H34+H35</f>
        <v>659474200</v>
      </c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5.75" customHeight="1">
      <c r="A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5.75" customHeight="1">
      <c r="A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5.75" customHeight="1">
      <c r="A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5.75" customHeight="1">
      <c r="A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5.75" customHeight="1">
      <c r="A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5.75" customHeight="1">
      <c r="A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5.75" customHeight="1">
      <c r="A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5.75" customHeight="1">
      <c r="A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5.75" customHeight="1">
      <c r="A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5.75" customHeight="1">
      <c r="A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5.75" customHeight="1">
      <c r="A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5.75" customHeight="1">
      <c r="A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5.75" customHeight="1">
      <c r="A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5.75" customHeight="1">
      <c r="A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5.75" customHeight="1">
      <c r="A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5.75" customHeight="1">
      <c r="A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5.75" customHeight="1">
      <c r="A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5.75" customHeight="1">
      <c r="A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5.75" customHeight="1">
      <c r="A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5.75" customHeight="1">
      <c r="A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5.75" customHeight="1">
      <c r="A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5.75" customHeight="1">
      <c r="A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5.75" customHeight="1">
      <c r="A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5.75" customHeight="1">
      <c r="A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5.75" customHeight="1">
      <c r="A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5.75" customHeight="1">
      <c r="A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5.75" customHeight="1">
      <c r="A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5.75" customHeight="1">
      <c r="A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5.75" customHeight="1">
      <c r="A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5.75" customHeight="1">
      <c r="A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5.75" customHeight="1">
      <c r="A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5.75" customHeight="1">
      <c r="A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5.75" customHeight="1">
      <c r="A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5.75" customHeight="1">
      <c r="A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5.75" customHeight="1">
      <c r="A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5.75" customHeight="1">
      <c r="A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5.75" customHeight="1">
      <c r="A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5.75" customHeight="1">
      <c r="A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5.75" customHeight="1">
      <c r="A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5.75" customHeight="1">
      <c r="A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5.75" customHeight="1">
      <c r="A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5.75" customHeight="1">
      <c r="A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5.75" customHeight="1">
      <c r="A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5.75" customHeight="1">
      <c r="A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5.75" customHeight="1">
      <c r="A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5.75" customHeight="1">
      <c r="A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5.75" customHeight="1">
      <c r="A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5.75" customHeight="1">
      <c r="A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5.75" customHeight="1">
      <c r="A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5.75" customHeight="1">
      <c r="A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5.75" customHeight="1">
      <c r="A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5.75" customHeight="1">
      <c r="A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5.75" customHeight="1">
      <c r="A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5.75" customHeight="1">
      <c r="A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5.75" customHeight="1">
      <c r="A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5.75" customHeight="1">
      <c r="A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5.75" customHeight="1">
      <c r="A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5.75" customHeight="1">
      <c r="A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5.75" customHeight="1">
      <c r="A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5.75" customHeight="1">
      <c r="A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5.75" customHeight="1">
      <c r="A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5.75" customHeight="1">
      <c r="A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5.75" customHeight="1">
      <c r="A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5.75" customHeight="1">
      <c r="A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5.75" customHeight="1">
      <c r="A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5.75" customHeight="1">
      <c r="A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5.75" customHeight="1">
      <c r="A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5.75" customHeight="1">
      <c r="A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5.75" customHeight="1">
      <c r="A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5.75" customHeight="1">
      <c r="A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5.75" customHeight="1">
      <c r="A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5.75" customHeight="1">
      <c r="A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5.75" customHeight="1">
      <c r="A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5.75" customHeight="1">
      <c r="A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5.75" customHeight="1">
      <c r="A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5.75" customHeight="1">
      <c r="A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5.75" customHeight="1">
      <c r="A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5.75" customHeight="1">
      <c r="A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5.75" customHeight="1">
      <c r="A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5.75" customHeight="1">
      <c r="A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5.75" customHeight="1">
      <c r="A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5.75" customHeight="1">
      <c r="A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5.75" customHeight="1">
      <c r="A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5.75" customHeight="1">
      <c r="A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5.75" customHeight="1">
      <c r="A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5.75" customHeight="1">
      <c r="A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5.75" customHeight="1">
      <c r="A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5.75" customHeight="1">
      <c r="A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5.75" customHeight="1">
      <c r="A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5.75" customHeight="1">
      <c r="A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5.75" customHeight="1">
      <c r="A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5.75" customHeight="1">
      <c r="A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5.75" customHeight="1">
      <c r="A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5.75" customHeight="1">
      <c r="A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5.75" customHeight="1">
      <c r="A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5.75" customHeight="1">
      <c r="A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5.75" customHeight="1">
      <c r="A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5.75" customHeight="1">
      <c r="A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5.75" customHeight="1">
      <c r="A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5.75" customHeight="1">
      <c r="A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5.75" customHeight="1">
      <c r="A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5.75" customHeight="1">
      <c r="A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5.75" customHeight="1">
      <c r="A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5.75" customHeight="1">
      <c r="A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5.75" customHeight="1">
      <c r="A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5.75" customHeight="1">
      <c r="A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5.75" customHeight="1">
      <c r="A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5.75" customHeight="1">
      <c r="A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5.75" customHeight="1">
      <c r="A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5.75" customHeight="1">
      <c r="A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5.75" customHeight="1">
      <c r="A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5.75" customHeight="1">
      <c r="A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5.75" customHeight="1">
      <c r="A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5.75" customHeight="1">
      <c r="A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5.75" customHeight="1">
      <c r="A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5.75" customHeight="1">
      <c r="A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5.75" customHeight="1">
      <c r="A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5.75" customHeight="1">
      <c r="A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5.75" customHeight="1">
      <c r="A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5.75" customHeight="1">
      <c r="A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5.75" customHeight="1">
      <c r="A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5.75" customHeight="1">
      <c r="A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5.75" customHeight="1">
      <c r="A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5.75" customHeight="1">
      <c r="A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5.75" customHeight="1">
      <c r="A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5.75" customHeight="1">
      <c r="A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5.75" customHeight="1">
      <c r="A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5.75" customHeight="1">
      <c r="A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5.75" customHeight="1">
      <c r="A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5.75" customHeight="1">
      <c r="A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5.75" customHeight="1">
      <c r="A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5.75" customHeight="1">
      <c r="A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5.75" customHeight="1">
      <c r="A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5.75" customHeight="1">
      <c r="A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5.75" customHeight="1">
      <c r="A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5.75" customHeight="1">
      <c r="A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5.75" customHeight="1">
      <c r="A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5.75" customHeight="1">
      <c r="A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5.75" customHeight="1">
      <c r="A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5.75" customHeight="1">
      <c r="A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5.75" customHeight="1">
      <c r="A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5.75" customHeight="1">
      <c r="A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5.75" customHeight="1">
      <c r="A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5.75" customHeight="1">
      <c r="A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5.75" customHeight="1">
      <c r="A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5.75" customHeight="1">
      <c r="A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5.75" customHeight="1">
      <c r="A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5.75" customHeight="1">
      <c r="A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5.75" customHeight="1">
      <c r="A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5.75" customHeight="1">
      <c r="A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5.75" customHeight="1">
      <c r="A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5.75" customHeight="1">
      <c r="A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5.75" customHeight="1">
      <c r="A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5.75" customHeight="1">
      <c r="A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5.75" customHeight="1">
      <c r="A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5.75" customHeight="1">
      <c r="A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5.75" customHeight="1">
      <c r="A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5.75" customHeight="1">
      <c r="A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5.75" customHeight="1">
      <c r="A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5.75" customHeight="1">
      <c r="A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5.75" customHeight="1">
      <c r="A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5.75" customHeight="1">
      <c r="A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5.75" customHeight="1">
      <c r="A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5.75" customHeight="1">
      <c r="A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5.75" customHeight="1">
      <c r="A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5.75" customHeight="1">
      <c r="A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5.75" customHeight="1">
      <c r="A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5.75" customHeight="1">
      <c r="A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5.75" customHeight="1">
      <c r="A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5.75" customHeight="1">
      <c r="A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5.75" customHeight="1">
      <c r="A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5.75" customHeight="1">
      <c r="A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5.75" customHeight="1">
      <c r="A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5.75" customHeight="1">
      <c r="A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5.75" customHeight="1">
      <c r="A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5.75" customHeight="1">
      <c r="A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5.75" customHeight="1">
      <c r="A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5.75" customHeight="1">
      <c r="A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5.75" customHeight="1">
      <c r="A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5.75" customHeight="1">
      <c r="A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5.75" customHeight="1">
      <c r="A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5.75" customHeight="1">
      <c r="A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5.75" customHeight="1">
      <c r="A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5.75" customHeight="1">
      <c r="A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5.75" customHeight="1">
      <c r="A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5.75" customHeight="1">
      <c r="A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5.75" customHeight="1">
      <c r="A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5.75" customHeight="1">
      <c r="A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5.75" customHeight="1">
      <c r="A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5.75" customHeight="1">
      <c r="A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5.75" customHeight="1">
      <c r="A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5.75" customHeight="1">
      <c r="A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5.75" customHeight="1">
      <c r="A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5.75" customHeight="1">
      <c r="A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5.75" customHeight="1">
      <c r="A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5.75" customHeight="1">
      <c r="A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5.75" customHeight="1">
      <c r="A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5.75" customHeight="1">
      <c r="A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5.75" customHeight="1">
      <c r="A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5.75" customHeight="1">
      <c r="A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5.75" customHeight="1">
      <c r="A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5.75" customHeight="1">
      <c r="A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5.75" customHeight="1">
      <c r="A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5.75" customHeight="1">
      <c r="A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5.75" customHeight="1">
      <c r="A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5.75" customHeight="1">
      <c r="A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5.75" customHeight="1">
      <c r="A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5.75" customHeight="1">
      <c r="A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5.75" customHeight="1">
      <c r="A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5.75" customHeight="1">
      <c r="A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5.75" customHeight="1">
      <c r="A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5.75" customHeight="1">
      <c r="A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5.75" customHeight="1">
      <c r="A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5.75" customHeight="1">
      <c r="A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5.75" customHeight="1">
      <c r="A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5.75" customHeight="1">
      <c r="A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5.75" customHeight="1">
      <c r="A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5.75" customHeight="1">
      <c r="A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5.75" customHeight="1">
      <c r="A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5.75" customHeight="1">
      <c r="A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5.75" customHeight="1">
      <c r="A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5.75" customHeight="1">
      <c r="A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5.75" customHeight="1">
      <c r="A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5.75" customHeight="1">
      <c r="A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5.75" customHeight="1">
      <c r="A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5.75" customHeight="1">
      <c r="A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5.75" customHeight="1">
      <c r="A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5.75" customHeight="1">
      <c r="A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5.75" customHeight="1">
      <c r="A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5.75" customHeight="1">
      <c r="A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5.75" customHeight="1">
      <c r="A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5.75" customHeight="1">
      <c r="A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5.75" customHeight="1">
      <c r="A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5.75" customHeight="1">
      <c r="A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5.75" customHeight="1">
      <c r="A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5.75" customHeight="1">
      <c r="A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5.75" customHeight="1">
      <c r="A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5.75" customHeight="1">
      <c r="A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5.75" customHeight="1">
      <c r="A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5.75" customHeight="1">
      <c r="A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5.75" customHeight="1">
      <c r="A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5.75" customHeight="1">
      <c r="A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5.75" customHeight="1">
      <c r="A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5.75" customHeight="1">
      <c r="A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5.75" customHeight="1">
      <c r="A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5.75" customHeight="1">
      <c r="A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5.75" customHeight="1">
      <c r="A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5.75" customHeight="1">
      <c r="A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5.75" customHeight="1">
      <c r="A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5.75" customHeight="1">
      <c r="A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5.75" customHeight="1">
      <c r="A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5.75" customHeight="1">
      <c r="A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5.75" customHeight="1">
      <c r="A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5.75" customHeight="1">
      <c r="A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5.75" customHeight="1">
      <c r="A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5.75" customHeight="1">
      <c r="A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5.75" customHeight="1">
      <c r="A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5.75" customHeight="1">
      <c r="A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5.75" customHeight="1">
      <c r="A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5.75" customHeight="1">
      <c r="A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5.75" customHeight="1">
      <c r="A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5.75" customHeight="1">
      <c r="A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5.75" customHeight="1">
      <c r="A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5.75" customHeight="1">
      <c r="A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5.75" customHeight="1">
      <c r="A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5.75" customHeight="1">
      <c r="A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5.75" customHeight="1">
      <c r="A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5.75" customHeight="1">
      <c r="A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5.75" customHeight="1">
      <c r="A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5.75" customHeight="1">
      <c r="A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5.75" customHeight="1">
      <c r="A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5.75" customHeight="1">
      <c r="A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5.75" customHeight="1">
      <c r="A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5.75" customHeight="1">
      <c r="A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5.75" customHeight="1">
      <c r="A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5.75" customHeight="1">
      <c r="A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5.75" customHeight="1">
      <c r="A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5.75" customHeight="1">
      <c r="A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5.75" customHeight="1">
      <c r="A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5.75" customHeight="1">
      <c r="A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5.75" customHeight="1">
      <c r="A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5.75" customHeight="1">
      <c r="A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5.75" customHeight="1">
      <c r="A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5.75" customHeight="1">
      <c r="A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5.75" customHeight="1">
      <c r="A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5.75" customHeight="1">
      <c r="A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5.75" customHeight="1">
      <c r="A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5.75" customHeight="1">
      <c r="A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5.75" customHeight="1">
      <c r="A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5.75" customHeight="1">
      <c r="A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5.75" customHeight="1">
      <c r="A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5.75" customHeight="1">
      <c r="A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5.75" customHeight="1">
      <c r="A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5.75" customHeight="1">
      <c r="A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5.75" customHeight="1">
      <c r="A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5.75" customHeight="1">
      <c r="A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5.75" customHeight="1">
      <c r="A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5.75" customHeight="1">
      <c r="A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5.75" customHeight="1">
      <c r="A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5.75" customHeight="1">
      <c r="A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5.75" customHeight="1">
      <c r="A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5.75" customHeight="1">
      <c r="A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5.75" customHeight="1">
      <c r="A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5.75" customHeight="1">
      <c r="A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5.75" customHeight="1">
      <c r="A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5.75" customHeight="1">
      <c r="A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5.75" customHeight="1">
      <c r="A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5.75" customHeight="1">
      <c r="A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5.75" customHeight="1">
      <c r="A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5.75" customHeight="1">
      <c r="A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5.75" customHeight="1">
      <c r="A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5.75" customHeight="1">
      <c r="A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5.75" customHeight="1">
      <c r="A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5.75" customHeight="1">
      <c r="A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5.75" customHeight="1">
      <c r="A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5.75" customHeight="1">
      <c r="A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5.75" customHeight="1">
      <c r="A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5.75" customHeight="1">
      <c r="A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5.75" customHeight="1">
      <c r="A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5.75" customHeight="1">
      <c r="A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5.75" customHeight="1">
      <c r="A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5.75" customHeight="1">
      <c r="A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5.75" customHeight="1">
      <c r="A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5.75" customHeight="1">
      <c r="A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5.75" customHeight="1">
      <c r="A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5.75" customHeight="1">
      <c r="A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5.75" customHeight="1">
      <c r="A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5.75" customHeight="1">
      <c r="A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5.75" customHeight="1">
      <c r="A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5.75" customHeight="1">
      <c r="A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5.75" customHeight="1">
      <c r="A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5.75" customHeight="1">
      <c r="A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5.75" customHeight="1">
      <c r="A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5.75" customHeight="1">
      <c r="A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5.75" customHeight="1">
      <c r="A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5.75" customHeight="1">
      <c r="A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5.75" customHeight="1">
      <c r="A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5.75" customHeight="1">
      <c r="A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5.75" customHeight="1">
      <c r="A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5.75" customHeight="1">
      <c r="A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5.75" customHeight="1">
      <c r="A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5.75" customHeight="1">
      <c r="A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5.75" customHeight="1">
      <c r="A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5.75" customHeight="1">
      <c r="A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5.75" customHeight="1">
      <c r="A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5.75" customHeight="1">
      <c r="A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5.75" customHeight="1">
      <c r="A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5.75" customHeight="1">
      <c r="A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5.75" customHeight="1">
      <c r="A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5.75" customHeight="1">
      <c r="A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5.75" customHeight="1">
      <c r="A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5.75" customHeight="1">
      <c r="A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5.75" customHeight="1">
      <c r="A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5.75" customHeight="1">
      <c r="A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5.75" customHeight="1">
      <c r="A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5.75" customHeight="1">
      <c r="A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5.75" customHeight="1">
      <c r="A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5.75" customHeight="1">
      <c r="A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5.75" customHeight="1">
      <c r="A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5.75" customHeight="1">
      <c r="A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5.75" customHeight="1">
      <c r="A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5.75" customHeight="1">
      <c r="A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5.75" customHeight="1">
      <c r="A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5.75" customHeight="1">
      <c r="A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5.75" customHeight="1">
      <c r="A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5.75" customHeight="1">
      <c r="A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5.75" customHeight="1">
      <c r="A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5.75" customHeight="1">
      <c r="A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5.75" customHeight="1">
      <c r="A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5.75" customHeight="1">
      <c r="A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5.75" customHeight="1">
      <c r="A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5.75" customHeight="1">
      <c r="A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5.75" customHeight="1">
      <c r="A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5.75" customHeight="1">
      <c r="A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5.75" customHeight="1">
      <c r="A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5.75" customHeight="1">
      <c r="A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5.75" customHeight="1">
      <c r="A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5.75" customHeight="1">
      <c r="A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5.75" customHeight="1">
      <c r="A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5.75" customHeight="1">
      <c r="A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5.75" customHeight="1">
      <c r="A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5.75" customHeight="1">
      <c r="A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5.75" customHeight="1">
      <c r="A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5.75" customHeight="1">
      <c r="A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5.75" customHeight="1">
      <c r="A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5.75" customHeight="1">
      <c r="A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5.75" customHeight="1">
      <c r="A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5.75" customHeight="1">
      <c r="A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5.75" customHeight="1">
      <c r="A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5.75" customHeight="1">
      <c r="A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5.75" customHeight="1">
      <c r="A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5.75" customHeight="1">
      <c r="A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5.75" customHeight="1">
      <c r="A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5.75" customHeight="1">
      <c r="A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5.75" customHeight="1">
      <c r="A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5.75" customHeight="1">
      <c r="A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5.75" customHeight="1">
      <c r="A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5.75" customHeight="1">
      <c r="A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5.75" customHeight="1">
      <c r="A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5.75" customHeight="1">
      <c r="A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5.75" customHeight="1">
      <c r="A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5.75" customHeight="1">
      <c r="A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5.75" customHeight="1">
      <c r="A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5.75" customHeight="1">
      <c r="A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5.75" customHeight="1">
      <c r="A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5.75" customHeight="1">
      <c r="A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5.75" customHeight="1">
      <c r="A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5.75" customHeight="1">
      <c r="A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5.75" customHeight="1">
      <c r="A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5.75" customHeight="1">
      <c r="A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5.75" customHeight="1">
      <c r="A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5.75" customHeight="1">
      <c r="A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5.75" customHeight="1">
      <c r="A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5.75" customHeight="1">
      <c r="A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5.75" customHeight="1">
      <c r="A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5.75" customHeight="1">
      <c r="A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5.75" customHeight="1">
      <c r="A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5.75" customHeight="1">
      <c r="A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5.75" customHeight="1">
      <c r="A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5.75" customHeight="1">
      <c r="A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5.75" customHeight="1">
      <c r="A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5.75" customHeight="1">
      <c r="A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5.75" customHeight="1">
      <c r="A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5.75" customHeight="1">
      <c r="A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5.75" customHeight="1">
      <c r="A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5.75" customHeight="1">
      <c r="A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5.75" customHeight="1">
      <c r="A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5.75" customHeight="1">
      <c r="A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5.75" customHeight="1">
      <c r="A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5.75" customHeight="1">
      <c r="A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5.75" customHeight="1">
      <c r="A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5.75" customHeight="1">
      <c r="A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5.75" customHeight="1">
      <c r="A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5.75" customHeight="1">
      <c r="A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5.75" customHeight="1">
      <c r="A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5.75" customHeight="1">
      <c r="A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5.75" customHeight="1">
      <c r="A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5.75" customHeight="1">
      <c r="A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5.75" customHeight="1">
      <c r="A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5.75" customHeight="1">
      <c r="A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5.75" customHeight="1">
      <c r="A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5.75" customHeight="1">
      <c r="A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5.75" customHeight="1">
      <c r="A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5.75" customHeight="1">
      <c r="A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5.75" customHeight="1">
      <c r="A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5.75" customHeight="1">
      <c r="A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5.75" customHeight="1">
      <c r="A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5.75" customHeight="1">
      <c r="A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5.75" customHeight="1">
      <c r="A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5.75" customHeight="1">
      <c r="A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5.75" customHeight="1">
      <c r="A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5.75" customHeight="1">
      <c r="A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5.75" customHeight="1">
      <c r="A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5.75" customHeight="1">
      <c r="A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5.75" customHeight="1">
      <c r="A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5.75" customHeight="1">
      <c r="A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5.75" customHeight="1">
      <c r="A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5.75" customHeight="1">
      <c r="A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5.75" customHeight="1">
      <c r="A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5.75" customHeight="1">
      <c r="A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5.75" customHeight="1">
      <c r="A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5.75" customHeight="1">
      <c r="A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5.75" customHeight="1">
      <c r="A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5.75" customHeight="1">
      <c r="A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5.75" customHeight="1">
      <c r="A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5.75" customHeight="1">
      <c r="A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5.75" customHeight="1">
      <c r="A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5.75" customHeight="1">
      <c r="A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5.75" customHeight="1">
      <c r="A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5.75" customHeight="1">
      <c r="A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5.75" customHeight="1">
      <c r="A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5.75" customHeight="1">
      <c r="A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5.75" customHeight="1">
      <c r="A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5.75" customHeight="1">
      <c r="A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5.75" customHeight="1">
      <c r="A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5.75" customHeight="1">
      <c r="A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5.75" customHeight="1">
      <c r="A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5.75" customHeight="1">
      <c r="A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5.75" customHeight="1">
      <c r="A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5.75" customHeight="1">
      <c r="A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5.75" customHeight="1">
      <c r="A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5.75" customHeight="1">
      <c r="A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5.75" customHeight="1">
      <c r="A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5.75" customHeight="1">
      <c r="A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5.75" customHeight="1">
      <c r="A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5.75" customHeight="1">
      <c r="A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5.75" customHeight="1">
      <c r="A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5.75" customHeight="1">
      <c r="A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5.75" customHeight="1">
      <c r="A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5.75" customHeight="1">
      <c r="A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5.75" customHeight="1">
      <c r="A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5.75" customHeight="1">
      <c r="A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5.75" customHeight="1">
      <c r="A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5.75" customHeight="1">
      <c r="A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5.75" customHeight="1">
      <c r="A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5.75" customHeight="1">
      <c r="A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5.75" customHeight="1">
      <c r="A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5.75" customHeight="1">
      <c r="A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5.75" customHeight="1">
      <c r="A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5.75" customHeight="1">
      <c r="A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5.75" customHeight="1">
      <c r="A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5.75" customHeight="1">
      <c r="A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5.75" customHeight="1">
      <c r="A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5.75" customHeight="1">
      <c r="A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5.75" customHeight="1">
      <c r="A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5.75" customHeight="1">
      <c r="A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5.75" customHeight="1">
      <c r="A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5.75" customHeight="1">
      <c r="A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5.75" customHeight="1">
      <c r="A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5.75" customHeight="1">
      <c r="A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5.75" customHeight="1">
      <c r="A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5.75" customHeight="1">
      <c r="A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5.75" customHeight="1">
      <c r="A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5.75" customHeight="1">
      <c r="A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5.75" customHeight="1">
      <c r="A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5.75" customHeight="1">
      <c r="A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5.75" customHeight="1">
      <c r="A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5.75" customHeight="1">
      <c r="A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5.75" customHeight="1">
      <c r="A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5.75" customHeight="1">
      <c r="A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5.75" customHeight="1">
      <c r="A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5.75" customHeight="1">
      <c r="A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5.75" customHeight="1">
      <c r="A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5.75" customHeight="1">
      <c r="A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5.75" customHeight="1">
      <c r="A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5.75" customHeight="1">
      <c r="A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5.75" customHeight="1">
      <c r="A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5.75" customHeight="1">
      <c r="A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5.75" customHeight="1">
      <c r="A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5.75" customHeight="1">
      <c r="A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5.75" customHeight="1">
      <c r="A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5.75" customHeight="1">
      <c r="A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5.75" customHeight="1">
      <c r="A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5.75" customHeight="1">
      <c r="A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5.75" customHeight="1">
      <c r="A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5.75" customHeight="1">
      <c r="A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5.75" customHeight="1">
      <c r="A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5.75" customHeight="1">
      <c r="A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5.75" customHeight="1">
      <c r="A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5.75" customHeight="1">
      <c r="A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5.75" customHeight="1">
      <c r="A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5.75" customHeight="1">
      <c r="A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5.75" customHeight="1">
      <c r="A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5.75" customHeight="1">
      <c r="A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5.75" customHeight="1">
      <c r="A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5.75" customHeight="1">
      <c r="A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5.75" customHeight="1">
      <c r="A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5.75" customHeight="1">
      <c r="A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5.75" customHeight="1">
      <c r="A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5.75" customHeight="1">
      <c r="A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5.75" customHeight="1">
      <c r="A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5.75" customHeight="1">
      <c r="A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5.75" customHeight="1">
      <c r="A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5.75" customHeight="1">
      <c r="A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5.75" customHeight="1">
      <c r="A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5.75" customHeight="1">
      <c r="A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5.75" customHeight="1">
      <c r="A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5.75" customHeight="1">
      <c r="A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5.75" customHeight="1">
      <c r="A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5.75" customHeight="1">
      <c r="A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5.75" customHeight="1">
      <c r="A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5.75" customHeight="1">
      <c r="A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5.75" customHeight="1">
      <c r="A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5.75" customHeight="1">
      <c r="A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5.75" customHeight="1">
      <c r="A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5.75" customHeight="1">
      <c r="A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5.75" customHeight="1">
      <c r="A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5.75" customHeight="1">
      <c r="A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5.75" customHeight="1">
      <c r="A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5.75" customHeight="1">
      <c r="A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5.75" customHeight="1">
      <c r="A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5.75" customHeight="1">
      <c r="A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5.75" customHeight="1">
      <c r="A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5.75" customHeight="1">
      <c r="A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5.75" customHeight="1">
      <c r="A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5.75" customHeight="1">
      <c r="A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5.75" customHeight="1">
      <c r="A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5.75" customHeight="1">
      <c r="A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5.75" customHeight="1">
      <c r="A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5.75" customHeight="1">
      <c r="A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5.75" customHeight="1">
      <c r="A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5.75" customHeight="1">
      <c r="A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5.75" customHeight="1">
      <c r="A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5.75" customHeight="1">
      <c r="A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5.75" customHeight="1">
      <c r="A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5.75" customHeight="1">
      <c r="A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5.75" customHeight="1">
      <c r="A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5.75" customHeight="1">
      <c r="A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5.75" customHeight="1">
      <c r="A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5.75" customHeight="1">
      <c r="A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5.75" customHeight="1">
      <c r="A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5.75" customHeight="1">
      <c r="A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5.75" customHeight="1">
      <c r="A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5.75" customHeight="1">
      <c r="A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5.75" customHeight="1">
      <c r="A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5.75" customHeight="1">
      <c r="A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5.75" customHeight="1">
      <c r="A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5.75" customHeight="1">
      <c r="A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5.75" customHeight="1">
      <c r="A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5.75" customHeight="1">
      <c r="A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5.75" customHeight="1">
      <c r="A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5.75" customHeight="1">
      <c r="A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5.75" customHeight="1">
      <c r="A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5.75" customHeight="1">
      <c r="A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5.75" customHeight="1">
      <c r="A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5.75" customHeight="1">
      <c r="A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23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31:G31"/>
    <mergeCell ref="B32:G32"/>
    <mergeCell ref="B33:G33"/>
    <mergeCell ref="B34:G34"/>
    <mergeCell ref="B35:G35"/>
    <mergeCell ref="B36:G36"/>
    <mergeCell ref="B1:H5"/>
    <mergeCell ref="B6:B16"/>
    <mergeCell ref="B17:G17"/>
    <mergeCell ref="B18:B30"/>
    <mergeCell ref="C18:D18"/>
    <mergeCell ref="C19:D19"/>
    <mergeCell ref="C20:D20"/>
  </mergeCells>
  <dataValidations>
    <dataValidation type="list" allowBlank="1" showErrorMessage="1" sqref="C7">
      <formula1>Responsables!$B$3:$B$8</formula1>
    </dataValidation>
    <dataValidation type="list" allowBlank="1" showErrorMessage="1" sqref="C10:C16">
      <formula1>Responsables!$B$3:$B$10</formula1>
    </dataValidation>
    <dataValidation type="list" allowBlank="1" showErrorMessage="1" sqref="C8:C9">
      <formula1>Responsables!$B$3:$B$9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42.71"/>
    <col customWidth="1" min="3" max="3" width="24.71"/>
    <col customWidth="1" min="4" max="4" width="14.43"/>
    <col customWidth="1" min="5" max="5" width="16.14"/>
    <col customWidth="1" min="6" max="6" width="17.71"/>
    <col customWidth="1" min="7" max="7" width="14.14"/>
    <col customWidth="1" min="8" max="8" width="11.43"/>
    <col customWidth="1" min="9" max="9" width="35.0"/>
    <col customWidth="1" min="10" max="10" width="21.14"/>
    <col customWidth="1" min="11" max="11" width="6.43"/>
    <col customWidth="1" min="12" max="30" width="11.43"/>
  </cols>
  <sheetData>
    <row r="1" ht="74.25" customHeight="1">
      <c r="A1" s="1"/>
      <c r="B1" s="211" t="s">
        <v>172</v>
      </c>
      <c r="C1" s="22"/>
      <c r="D1" s="22"/>
      <c r="E1" s="22"/>
      <c r="F1" s="23"/>
      <c r="G1" s="1"/>
      <c r="H1" s="1"/>
      <c r="I1" s="212"/>
      <c r="J1" s="10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25.5" customHeight="1">
      <c r="A2" s="213"/>
      <c r="B2" s="214" t="s">
        <v>173</v>
      </c>
      <c r="C2" s="22"/>
      <c r="D2" s="22"/>
      <c r="E2" s="22"/>
      <c r="F2" s="23"/>
      <c r="G2" s="1"/>
      <c r="H2" s="1"/>
      <c r="I2" s="215" t="s">
        <v>174</v>
      </c>
      <c r="J2" s="216" t="s">
        <v>175</v>
      </c>
      <c r="K2" s="16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15.75" customHeight="1">
      <c r="A3" s="213"/>
      <c r="B3" s="217" t="s">
        <v>176</v>
      </c>
      <c r="C3" s="218"/>
      <c r="D3" s="218"/>
      <c r="E3" s="218"/>
      <c r="F3" s="218"/>
      <c r="G3" s="1"/>
      <c r="H3" s="1"/>
      <c r="I3" s="19"/>
      <c r="J3" s="219" t="s">
        <v>177</v>
      </c>
      <c r="K3" s="16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5.75" customHeight="1">
      <c r="A4" s="213"/>
      <c r="B4" s="220" t="s">
        <v>178</v>
      </c>
      <c r="C4" s="221"/>
      <c r="D4" s="221"/>
      <c r="E4" s="221"/>
      <c r="F4" s="221"/>
      <c r="G4" s="1"/>
      <c r="H4" s="1"/>
      <c r="I4" s="19"/>
      <c r="J4" s="216" t="s">
        <v>179</v>
      </c>
      <c r="K4" s="16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15.75" customHeight="1">
      <c r="A5" s="213"/>
      <c r="B5" s="222" t="s">
        <v>180</v>
      </c>
      <c r="C5" s="222" t="s">
        <v>95</v>
      </c>
      <c r="D5" s="222" t="s">
        <v>181</v>
      </c>
      <c r="E5" s="222" t="s">
        <v>182</v>
      </c>
      <c r="F5" s="222" t="s">
        <v>121</v>
      </c>
      <c r="G5" s="1"/>
      <c r="H5" s="1"/>
      <c r="I5" s="20"/>
      <c r="J5" s="216" t="s">
        <v>179</v>
      </c>
      <c r="K5" s="16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5.75" customHeight="1">
      <c r="A6" s="213"/>
      <c r="B6" s="136" t="s">
        <v>183</v>
      </c>
      <c r="C6" s="223">
        <v>126.0</v>
      </c>
      <c r="D6" s="136">
        <v>30.0</v>
      </c>
      <c r="E6" s="224">
        <v>51722.0</v>
      </c>
      <c r="F6" s="225">
        <f t="shared" ref="F6:F8" si="1">+E6*D6*C6</f>
        <v>195509160</v>
      </c>
      <c r="G6" s="1"/>
      <c r="H6" s="1"/>
      <c r="I6" s="52"/>
      <c r="J6" s="226"/>
      <c r="K6" s="16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15.75" customHeight="1">
      <c r="A7" s="213"/>
      <c r="B7" s="136" t="s">
        <v>184</v>
      </c>
      <c r="C7" s="223">
        <v>1.0</v>
      </c>
      <c r="D7" s="136">
        <v>0.66</v>
      </c>
      <c r="E7" s="225">
        <f>2100000*1.66</f>
        <v>3486000</v>
      </c>
      <c r="F7" s="225">
        <f t="shared" si="1"/>
        <v>2300760</v>
      </c>
      <c r="G7" s="127"/>
      <c r="H7" s="1"/>
      <c r="I7" s="52"/>
      <c r="J7" s="227"/>
      <c r="K7" s="16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ht="15.75" customHeight="1">
      <c r="A8" s="213"/>
      <c r="B8" s="136" t="s">
        <v>185</v>
      </c>
      <c r="C8" s="223">
        <v>1.0</v>
      </c>
      <c r="D8" s="136">
        <v>0.1</v>
      </c>
      <c r="E8" s="225">
        <f>3600000*1.66</f>
        <v>5976000</v>
      </c>
      <c r="F8" s="225">
        <f t="shared" si="1"/>
        <v>597600</v>
      </c>
      <c r="G8" s="127"/>
      <c r="H8" s="1"/>
      <c r="I8" s="52"/>
      <c r="J8" s="227"/>
      <c r="K8" s="16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ht="15.75" customHeight="1">
      <c r="A9" s="213"/>
      <c r="B9" s="228" t="s">
        <v>121</v>
      </c>
      <c r="C9" s="185"/>
      <c r="D9" s="185"/>
      <c r="E9" s="153"/>
      <c r="F9" s="229">
        <f>SUM(F6:F8)</f>
        <v>198407520</v>
      </c>
      <c r="G9" s="127"/>
      <c r="H9" s="1"/>
      <c r="I9" s="52"/>
      <c r="J9" s="227"/>
      <c r="K9" s="16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ht="15.75" customHeight="1">
      <c r="A10" s="213"/>
      <c r="B10" s="230" t="s">
        <v>186</v>
      </c>
      <c r="C10" s="221"/>
      <c r="D10" s="221"/>
      <c r="E10" s="231"/>
      <c r="F10" s="221"/>
      <c r="G10" s="127"/>
      <c r="H10" s="1"/>
      <c r="I10" s="52"/>
      <c r="J10" s="22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ht="15.75" customHeight="1">
      <c r="A11" s="213"/>
      <c r="B11" s="232" t="s">
        <v>187</v>
      </c>
      <c r="C11" s="232"/>
      <c r="D11" s="232"/>
      <c r="E11" s="232"/>
      <c r="F11" s="232"/>
      <c r="G11" s="127"/>
      <c r="H11" s="1"/>
      <c r="I11" s="52"/>
      <c r="J11" s="22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ht="15.75" customHeight="1">
      <c r="A12" s="213"/>
      <c r="B12" s="136" t="s">
        <v>188</v>
      </c>
      <c r="C12" s="223" t="s">
        <v>189</v>
      </c>
      <c r="D12" s="136" t="s">
        <v>190</v>
      </c>
      <c r="E12" s="224">
        <v>1.0E7</v>
      </c>
      <c r="F12" s="225">
        <f t="shared" ref="F12:F15" si="2">+E12</f>
        <v>10000000</v>
      </c>
      <c r="G12" s="127"/>
      <c r="H12" s="1"/>
      <c r="I12" s="52"/>
      <c r="J12" s="22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ht="15.75" customHeight="1">
      <c r="A13" s="213"/>
      <c r="B13" s="136" t="s">
        <v>191</v>
      </c>
      <c r="C13" s="223" t="s">
        <v>189</v>
      </c>
      <c r="D13" s="136" t="s">
        <v>190</v>
      </c>
      <c r="E13" s="224">
        <v>2.4E7</v>
      </c>
      <c r="F13" s="225">
        <f t="shared" si="2"/>
        <v>24000000</v>
      </c>
      <c r="G13" s="127"/>
      <c r="H13" s="1"/>
      <c r="I13" s="52"/>
      <c r="J13" s="2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15.75" customHeight="1">
      <c r="A14" s="213"/>
      <c r="B14" s="136" t="s">
        <v>192</v>
      </c>
      <c r="C14" s="223" t="s">
        <v>189</v>
      </c>
      <c r="D14" s="136" t="s">
        <v>190</v>
      </c>
      <c r="E14" s="224">
        <v>1.5E7</v>
      </c>
      <c r="F14" s="225">
        <f t="shared" si="2"/>
        <v>15000000</v>
      </c>
      <c r="G14" s="127"/>
      <c r="H14" s="1"/>
      <c r="I14" s="52"/>
      <c r="J14" s="22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15.75" customHeight="1">
      <c r="A15" s="213"/>
      <c r="B15" s="136" t="s">
        <v>193</v>
      </c>
      <c r="C15" s="223" t="s">
        <v>189</v>
      </c>
      <c r="D15" s="136" t="s">
        <v>190</v>
      </c>
      <c r="E15" s="224">
        <v>1000000.0</v>
      </c>
      <c r="F15" s="225">
        <f t="shared" si="2"/>
        <v>1000000</v>
      </c>
      <c r="G15" s="127"/>
      <c r="H15" s="1"/>
      <c r="I15" s="52"/>
      <c r="J15" s="22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5.75" customHeight="1">
      <c r="A16" s="213"/>
      <c r="B16" s="228" t="s">
        <v>121</v>
      </c>
      <c r="C16" s="185"/>
      <c r="D16" s="185"/>
      <c r="E16" s="153"/>
      <c r="F16" s="229">
        <f>+SUM(E12:E15)</f>
        <v>50000000</v>
      </c>
      <c r="G16" s="127"/>
      <c r="H16" s="1"/>
      <c r="I16" s="52"/>
      <c r="J16" s="22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15.75" customHeight="1">
      <c r="A17" s="213"/>
      <c r="B17" s="233" t="s">
        <v>194</v>
      </c>
      <c r="C17" s="185"/>
      <c r="D17" s="185"/>
      <c r="E17" s="153"/>
      <c r="F17" s="234">
        <f>+(F16+F9)*0.15</f>
        <v>37261128</v>
      </c>
      <c r="G17" s="235"/>
      <c r="H17" s="1"/>
      <c r="I17" s="52"/>
      <c r="J17" s="22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15.75" customHeight="1">
      <c r="A18" s="213"/>
      <c r="B18" s="228" t="s">
        <v>195</v>
      </c>
      <c r="C18" s="185"/>
      <c r="D18" s="185"/>
      <c r="E18" s="153"/>
      <c r="F18" s="229">
        <f t="shared" ref="F18:F19" si="3">+F17+F16+F9</f>
        <v>285668648</v>
      </c>
      <c r="G18" s="127"/>
      <c r="H18" s="1"/>
      <c r="I18" s="52"/>
      <c r="J18" s="22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15.75" customHeight="1">
      <c r="A19" s="213"/>
      <c r="B19" s="236" t="s">
        <v>195</v>
      </c>
      <c r="C19" s="185"/>
      <c r="D19" s="185"/>
      <c r="E19" s="153"/>
      <c r="F19" s="237">
        <f t="shared" si="3"/>
        <v>322929776</v>
      </c>
      <c r="G19" s="127"/>
      <c r="H19" s="1"/>
      <c r="I19" s="52"/>
      <c r="J19" s="22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5.75" customHeight="1">
      <c r="A20" s="1"/>
      <c r="B20" s="129"/>
      <c r="C20" s="238"/>
      <c r="D20" s="239"/>
      <c r="E20" s="240"/>
      <c r="F20" s="241"/>
      <c r="G20" s="242"/>
      <c r="H20" s="243"/>
      <c r="I20" s="52"/>
      <c r="J20" s="22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25.5" customHeight="1">
      <c r="A21" s="1"/>
      <c r="B21" s="214" t="s">
        <v>177</v>
      </c>
      <c r="C21" s="22"/>
      <c r="D21" s="22"/>
      <c r="E21" s="22"/>
      <c r="F21" s="22"/>
      <c r="G21" s="23"/>
      <c r="H21" s="243"/>
      <c r="I21" s="227" t="s">
        <v>196</v>
      </c>
      <c r="J21" s="22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16.5" customHeight="1">
      <c r="A22" s="1"/>
      <c r="B22" s="244" t="s">
        <v>197</v>
      </c>
      <c r="C22" s="245" t="s">
        <v>198</v>
      </c>
      <c r="D22" s="245" t="s">
        <v>154</v>
      </c>
      <c r="E22" s="245" t="s">
        <v>199</v>
      </c>
      <c r="F22" s="245" t="s">
        <v>200</v>
      </c>
      <c r="G22" s="246" t="s">
        <v>201</v>
      </c>
      <c r="H22" s="243"/>
      <c r="I22" s="52"/>
      <c r="J22" s="22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15.75" customHeight="1">
      <c r="A23" s="1"/>
      <c r="B23" s="217" t="s">
        <v>176</v>
      </c>
      <c r="C23" s="218"/>
      <c r="D23" s="218"/>
      <c r="E23" s="218"/>
      <c r="F23" s="218"/>
      <c r="G23" s="247"/>
      <c r="H23" s="243"/>
      <c r="I23" s="52"/>
      <c r="J23" s="22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15.75" customHeight="1">
      <c r="A24" s="1"/>
      <c r="B24" s="248" t="s">
        <v>202</v>
      </c>
      <c r="C24" s="221"/>
      <c r="D24" s="221"/>
      <c r="E24" s="221"/>
      <c r="F24" s="221"/>
      <c r="G24" s="249"/>
      <c r="H24" s="243"/>
      <c r="I24" s="52"/>
      <c r="J24" s="22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5.75" customHeight="1">
      <c r="A25" s="1"/>
      <c r="B25" s="136" t="s">
        <v>203</v>
      </c>
      <c r="C25" s="223">
        <v>20.0</v>
      </c>
      <c r="D25" s="223" t="s">
        <v>204</v>
      </c>
      <c r="E25" s="250">
        <v>51722.0</v>
      </c>
      <c r="F25" s="250">
        <f t="shared" ref="F25:F28" si="4">ROUND(C25*E25,0)</f>
        <v>1034440</v>
      </c>
      <c r="G25" s="251"/>
      <c r="H25" s="243"/>
      <c r="I25" s="1"/>
      <c r="J25" s="22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15.75" customHeight="1">
      <c r="A26" s="1"/>
      <c r="B26" s="136" t="s">
        <v>205</v>
      </c>
      <c r="C26" s="223">
        <v>10.0</v>
      </c>
      <c r="D26" s="223" t="s">
        <v>204</v>
      </c>
      <c r="E26" s="250">
        <f t="shared" ref="E26:E28" si="5">E25</f>
        <v>51722</v>
      </c>
      <c r="F26" s="250">
        <f t="shared" si="4"/>
        <v>517220</v>
      </c>
      <c r="G26" s="251"/>
      <c r="H26" s="243"/>
      <c r="I26" s="1"/>
      <c r="J26" s="22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ht="15.75" customHeight="1">
      <c r="A27" s="1"/>
      <c r="B27" s="252" t="s">
        <v>206</v>
      </c>
      <c r="C27" s="223">
        <v>20.0</v>
      </c>
      <c r="D27" s="223" t="s">
        <v>204</v>
      </c>
      <c r="E27" s="250">
        <f t="shared" si="5"/>
        <v>51722</v>
      </c>
      <c r="F27" s="250">
        <f t="shared" si="4"/>
        <v>1034440</v>
      </c>
      <c r="G27" s="251"/>
      <c r="H27" s="243"/>
      <c r="I27" s="1"/>
      <c r="J27" s="2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15.75" customHeight="1">
      <c r="A28" s="1"/>
      <c r="B28" s="252" t="s">
        <v>207</v>
      </c>
      <c r="C28" s="223">
        <v>15.0</v>
      </c>
      <c r="D28" s="223" t="s">
        <v>204</v>
      </c>
      <c r="E28" s="250">
        <f t="shared" si="5"/>
        <v>51722</v>
      </c>
      <c r="F28" s="250">
        <f t="shared" si="4"/>
        <v>775830</v>
      </c>
      <c r="G28" s="251"/>
      <c r="H28" s="243"/>
      <c r="I28" s="1"/>
      <c r="J28" s="22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15.75" customHeight="1">
      <c r="A29" s="1"/>
      <c r="B29" s="253" t="s">
        <v>208</v>
      </c>
      <c r="C29" s="254">
        <f>SUM(D25:D28)</f>
        <v>0</v>
      </c>
      <c r="D29" s="255"/>
      <c r="E29" s="256"/>
      <c r="F29" s="257">
        <f>SUM(F25:F28)</f>
        <v>3361930</v>
      </c>
      <c r="G29" s="258"/>
      <c r="H29" s="243"/>
      <c r="I29" s="52"/>
      <c r="J29" s="22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15.75" customHeight="1">
      <c r="A30" s="1"/>
      <c r="B30" s="136"/>
      <c r="C30" s="259"/>
      <c r="D30" s="259"/>
      <c r="E30" s="250"/>
      <c r="F30" s="250"/>
      <c r="G30" s="251"/>
      <c r="H30" s="243"/>
      <c r="I30" s="52"/>
      <c r="J30" s="22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15.75" customHeight="1">
      <c r="A31" s="1"/>
      <c r="B31" s="260" t="s">
        <v>209</v>
      </c>
      <c r="C31" s="255"/>
      <c r="D31" s="255"/>
      <c r="E31" s="256"/>
      <c r="F31" s="261"/>
      <c r="G31" s="262"/>
      <c r="H31" s="243"/>
      <c r="I31" s="52"/>
      <c r="J31" s="22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15.75" customHeight="1">
      <c r="A32" s="1"/>
      <c r="B32" s="132" t="s">
        <v>210</v>
      </c>
      <c r="C32" s="223">
        <v>800.0</v>
      </c>
      <c r="D32" s="223" t="s">
        <v>154</v>
      </c>
      <c r="E32" s="250">
        <v>2500.0</v>
      </c>
      <c r="F32" s="250">
        <f t="shared" ref="F32:F35" si="6">ROUND(C32*E32,0)</f>
        <v>2000000</v>
      </c>
      <c r="G32" s="251"/>
      <c r="H32" s="243"/>
      <c r="I32" s="52"/>
      <c r="J32" s="22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5.75" customHeight="1">
      <c r="A33" s="1"/>
      <c r="B33" s="263" t="s">
        <v>211</v>
      </c>
      <c r="C33" s="223">
        <f>C32*10%</f>
        <v>80</v>
      </c>
      <c r="D33" s="223" t="s">
        <v>201</v>
      </c>
      <c r="E33" s="250">
        <v>2500.0</v>
      </c>
      <c r="F33" s="250">
        <f t="shared" si="6"/>
        <v>200000</v>
      </c>
      <c r="G33" s="251"/>
      <c r="H33" s="243"/>
      <c r="I33" s="52"/>
      <c r="J33" s="22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5.75" customHeight="1">
      <c r="A34" s="1"/>
      <c r="B34" s="263" t="s">
        <v>212</v>
      </c>
      <c r="C34" s="223">
        <v>16.0</v>
      </c>
      <c r="D34" s="223" t="s">
        <v>213</v>
      </c>
      <c r="E34" s="250">
        <v>4500.0</v>
      </c>
      <c r="F34" s="250">
        <f t="shared" si="6"/>
        <v>72000</v>
      </c>
      <c r="G34" s="251"/>
      <c r="H34" s="243"/>
      <c r="I34" s="52"/>
      <c r="J34" s="22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5.75" customHeight="1">
      <c r="A35" s="1"/>
      <c r="B35" s="263" t="s">
        <v>214</v>
      </c>
      <c r="C35" s="223">
        <v>7.0</v>
      </c>
      <c r="D35" s="264" t="s">
        <v>215</v>
      </c>
      <c r="E35" s="250">
        <v>40000.0</v>
      </c>
      <c r="F35" s="250">
        <f t="shared" si="6"/>
        <v>280000</v>
      </c>
      <c r="G35" s="251"/>
      <c r="H35" s="243"/>
      <c r="I35" s="52"/>
      <c r="J35" s="22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5.75" customHeight="1">
      <c r="A36" s="1"/>
      <c r="B36" s="265" t="s">
        <v>216</v>
      </c>
      <c r="C36" s="223"/>
      <c r="D36" s="223"/>
      <c r="E36" s="250"/>
      <c r="F36" s="266">
        <f>SUM(F32:F35)</f>
        <v>2552000</v>
      </c>
      <c r="G36" s="251"/>
      <c r="H36" s="243"/>
      <c r="I36" s="52"/>
      <c r="J36" s="22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5.75" customHeight="1">
      <c r="A37" s="1"/>
      <c r="B37" s="260" t="s">
        <v>217</v>
      </c>
      <c r="C37" s="255"/>
      <c r="D37" s="255"/>
      <c r="E37" s="256"/>
      <c r="F37" s="261"/>
      <c r="G37" s="262"/>
      <c r="H37" s="243"/>
      <c r="I37" s="52"/>
      <c r="J37" s="22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5.75" customHeight="1">
      <c r="A38" s="1"/>
      <c r="B38" s="252" t="s">
        <v>218</v>
      </c>
      <c r="C38" s="267">
        <v>0.05</v>
      </c>
      <c r="D38" s="223"/>
      <c r="E38" s="250"/>
      <c r="F38" s="250">
        <f>F29*C38</f>
        <v>168096.5</v>
      </c>
      <c r="G38" s="251"/>
      <c r="H38" s="52"/>
      <c r="I38" s="52"/>
      <c r="J38" s="22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5.75" customHeight="1">
      <c r="A39" s="1"/>
      <c r="B39" s="252" t="s">
        <v>219</v>
      </c>
      <c r="C39" s="267">
        <v>0.3</v>
      </c>
      <c r="D39" s="223"/>
      <c r="E39" s="250"/>
      <c r="F39" s="250">
        <f>F36*C39</f>
        <v>765600</v>
      </c>
      <c r="G39" s="251"/>
      <c r="H39" s="243"/>
      <c r="I39" s="52"/>
      <c r="J39" s="22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5.75" customHeight="1">
      <c r="A40" s="1"/>
      <c r="B40" s="268" t="s">
        <v>220</v>
      </c>
      <c r="C40" s="223"/>
      <c r="D40" s="223"/>
      <c r="E40" s="266"/>
      <c r="F40" s="266">
        <f>SUM(F38:F39)</f>
        <v>933696.5</v>
      </c>
      <c r="G40" s="269"/>
      <c r="H40" s="243"/>
      <c r="I40" s="52"/>
      <c r="J40" s="22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5.75" customHeight="1">
      <c r="A41" s="1"/>
      <c r="B41" s="260" t="s">
        <v>221</v>
      </c>
      <c r="C41" s="270"/>
      <c r="D41" s="270"/>
      <c r="E41" s="271"/>
      <c r="F41" s="272">
        <f>F40+F36+F29</f>
        <v>6847626.5</v>
      </c>
      <c r="G41" s="273"/>
      <c r="H41" s="243"/>
      <c r="I41" s="52"/>
      <c r="J41" s="22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5.75" customHeight="1">
      <c r="A42" s="1"/>
      <c r="B42" s="268"/>
      <c r="C42" s="274"/>
      <c r="D42" s="274"/>
      <c r="E42" s="274"/>
      <c r="F42" s="275"/>
      <c r="G42" s="276"/>
      <c r="H42" s="243"/>
      <c r="I42" s="52"/>
      <c r="J42" s="22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5.75" customHeight="1">
      <c r="A43" s="1"/>
      <c r="B43" s="277" t="s">
        <v>222</v>
      </c>
      <c r="C43" s="129"/>
      <c r="D43" s="129"/>
      <c r="E43" s="129"/>
      <c r="F43" s="278"/>
      <c r="G43" s="279"/>
      <c r="H43" s="243"/>
      <c r="I43" s="52"/>
      <c r="J43" s="22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5.75" customHeight="1">
      <c r="A44" s="1"/>
      <c r="B44" s="280">
        <v>1.0161</v>
      </c>
      <c r="C44" s="281"/>
      <c r="D44" s="281"/>
      <c r="E44" s="282"/>
      <c r="F44" s="281"/>
      <c r="G44" s="283"/>
      <c r="H44" s="243"/>
      <c r="I44" s="52"/>
      <c r="J44" s="22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15.75" customHeight="1">
      <c r="A45" s="1"/>
      <c r="B45" s="129"/>
      <c r="C45" s="238"/>
      <c r="D45" s="239"/>
      <c r="E45" s="240"/>
      <c r="F45" s="241"/>
      <c r="G45" s="241"/>
      <c r="H45" s="243"/>
      <c r="I45" s="52"/>
      <c r="J45" s="22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30.75" customHeight="1">
      <c r="A46" s="1"/>
      <c r="B46" s="214" t="s">
        <v>223</v>
      </c>
      <c r="C46" s="22"/>
      <c r="D46" s="22"/>
      <c r="E46" s="22"/>
      <c r="F46" s="22"/>
      <c r="G46" s="23"/>
      <c r="H46" s="243"/>
      <c r="I46" s="52"/>
      <c r="J46" s="22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15.75" customHeight="1">
      <c r="A47" s="1"/>
      <c r="B47" s="245" t="s">
        <v>197</v>
      </c>
      <c r="C47" s="245" t="s">
        <v>198</v>
      </c>
      <c r="D47" s="245" t="s">
        <v>154</v>
      </c>
      <c r="E47" s="245" t="s">
        <v>199</v>
      </c>
      <c r="F47" s="245" t="s">
        <v>200</v>
      </c>
      <c r="G47" s="246" t="s">
        <v>201</v>
      </c>
      <c r="H47" s="243"/>
      <c r="I47" s="52"/>
      <c r="J47" s="22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5.75" customHeight="1">
      <c r="A48" s="1"/>
      <c r="B48" s="217" t="s">
        <v>176</v>
      </c>
      <c r="C48" s="218"/>
      <c r="D48" s="218"/>
      <c r="E48" s="218"/>
      <c r="F48" s="218"/>
      <c r="G48" s="247"/>
      <c r="H48" s="243"/>
      <c r="I48" s="52"/>
      <c r="J48" s="22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5.75" customHeight="1">
      <c r="A49" s="1"/>
      <c r="B49" s="248" t="s">
        <v>202</v>
      </c>
      <c r="C49" s="221"/>
      <c r="D49" s="221"/>
      <c r="E49" s="221"/>
      <c r="F49" s="221"/>
      <c r="G49" s="249"/>
      <c r="H49" s="243"/>
      <c r="I49" s="52"/>
      <c r="J49" s="22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15.75" customHeight="1">
      <c r="A50" s="1"/>
      <c r="B50" s="252" t="s">
        <v>224</v>
      </c>
      <c r="C50" s="223">
        <v>3.0</v>
      </c>
      <c r="D50" s="223" t="s">
        <v>225</v>
      </c>
      <c r="E50" s="223">
        <v>51722.0</v>
      </c>
      <c r="F50" s="223">
        <f t="shared" ref="F50:F54" si="7">ROUND(C50*E50,0)</f>
        <v>155166</v>
      </c>
      <c r="G50" s="251"/>
      <c r="H50" s="52"/>
      <c r="I50" s="52"/>
      <c r="J50" s="22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5.75" customHeight="1">
      <c r="A51" s="1"/>
      <c r="B51" s="252" t="s">
        <v>203</v>
      </c>
      <c r="C51" s="223">
        <v>10.0</v>
      </c>
      <c r="D51" s="223" t="s">
        <v>225</v>
      </c>
      <c r="E51" s="223">
        <f t="shared" ref="E51:E54" si="8">E50</f>
        <v>51722</v>
      </c>
      <c r="F51" s="223">
        <f t="shared" si="7"/>
        <v>517220</v>
      </c>
      <c r="G51" s="251"/>
      <c r="H51" s="243"/>
      <c r="I51" s="52"/>
      <c r="J51" s="22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5.75" customHeight="1">
      <c r="A52" s="1"/>
      <c r="B52" s="252" t="s">
        <v>226</v>
      </c>
      <c r="C52" s="223">
        <v>6.0</v>
      </c>
      <c r="D52" s="223" t="s">
        <v>225</v>
      </c>
      <c r="E52" s="223">
        <f t="shared" si="8"/>
        <v>51722</v>
      </c>
      <c r="F52" s="223">
        <f t="shared" si="7"/>
        <v>310332</v>
      </c>
      <c r="G52" s="251"/>
      <c r="H52" s="243"/>
      <c r="I52" s="52"/>
      <c r="J52" s="22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5.75" customHeight="1">
      <c r="A53" s="1"/>
      <c r="B53" s="252" t="s">
        <v>227</v>
      </c>
      <c r="C53" s="223">
        <v>7.0</v>
      </c>
      <c r="D53" s="223" t="s">
        <v>225</v>
      </c>
      <c r="E53" s="223">
        <f t="shared" si="8"/>
        <v>51722</v>
      </c>
      <c r="F53" s="223">
        <f t="shared" si="7"/>
        <v>362054</v>
      </c>
      <c r="G53" s="251"/>
      <c r="H53" s="243"/>
      <c r="I53" s="52"/>
      <c r="J53" s="22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15.75" customHeight="1">
      <c r="A54" s="1"/>
      <c r="B54" s="252" t="s">
        <v>228</v>
      </c>
      <c r="C54" s="223">
        <v>4.0</v>
      </c>
      <c r="D54" s="223" t="s">
        <v>225</v>
      </c>
      <c r="E54" s="223">
        <f t="shared" si="8"/>
        <v>51722</v>
      </c>
      <c r="F54" s="223">
        <f t="shared" si="7"/>
        <v>206888</v>
      </c>
      <c r="G54" s="251"/>
      <c r="H54" s="243"/>
      <c r="I54" s="52"/>
      <c r="J54" s="22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5.75" customHeight="1">
      <c r="A55" s="1"/>
      <c r="B55" s="252" t="s">
        <v>229</v>
      </c>
      <c r="C55" s="223"/>
      <c r="D55" s="223"/>
      <c r="E55" s="223"/>
      <c r="F55" s="223"/>
      <c r="G55" s="251"/>
      <c r="H55" s="243"/>
      <c r="I55" s="52"/>
      <c r="J55" s="22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5.75" customHeight="1">
      <c r="A56" s="1"/>
      <c r="B56" s="253" t="s">
        <v>208</v>
      </c>
      <c r="C56" s="254">
        <f>SUM(C50:C55)</f>
        <v>30</v>
      </c>
      <c r="D56" s="255"/>
      <c r="E56" s="284"/>
      <c r="F56" s="254">
        <f>SUM(F50:F55)</f>
        <v>1551660</v>
      </c>
      <c r="G56" s="258"/>
      <c r="H56" s="243"/>
      <c r="I56" s="52"/>
      <c r="J56" s="22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5.75" customHeight="1">
      <c r="A57" s="1"/>
      <c r="B57" s="136"/>
      <c r="C57" s="259"/>
      <c r="D57" s="259"/>
      <c r="E57" s="285"/>
      <c r="F57" s="223"/>
      <c r="G57" s="251"/>
      <c r="H57" s="243"/>
      <c r="I57" s="52"/>
      <c r="J57" s="22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5.75" customHeight="1">
      <c r="A58" s="1"/>
      <c r="B58" s="260" t="s">
        <v>209</v>
      </c>
      <c r="C58" s="255"/>
      <c r="D58" s="255"/>
      <c r="E58" s="286"/>
      <c r="F58" s="255"/>
      <c r="G58" s="262"/>
      <c r="H58" s="243"/>
      <c r="I58" s="52"/>
      <c r="J58" s="22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5.75" customHeight="1">
      <c r="A59" s="1"/>
      <c r="B59" s="132" t="s">
        <v>230</v>
      </c>
      <c r="C59" s="223">
        <v>433.0</v>
      </c>
      <c r="D59" s="223" t="s">
        <v>231</v>
      </c>
      <c r="E59" s="223">
        <f>13000*B75</f>
        <v>13209.3</v>
      </c>
      <c r="F59" s="223">
        <f t="shared" ref="F59:F60" si="9">ROUND(C59*E59,0)</f>
        <v>5719627</v>
      </c>
      <c r="G59" s="251"/>
      <c r="H59" s="243"/>
      <c r="I59" s="52"/>
      <c r="J59" s="22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5.75" customHeight="1">
      <c r="A60" s="1"/>
      <c r="B60" s="132" t="s">
        <v>232</v>
      </c>
      <c r="C60" s="223">
        <v>10.0</v>
      </c>
      <c r="D60" s="223" t="s">
        <v>233</v>
      </c>
      <c r="E60" s="223">
        <f>134961*B75</f>
        <v>137133.8721</v>
      </c>
      <c r="F60" s="223">
        <f t="shared" si="9"/>
        <v>1371339</v>
      </c>
      <c r="G60" s="251"/>
      <c r="H60" s="243"/>
      <c r="I60" s="52"/>
      <c r="J60" s="22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5.75" customHeight="1">
      <c r="A61" s="1"/>
      <c r="B61" s="132" t="s">
        <v>234</v>
      </c>
      <c r="C61" s="223"/>
      <c r="D61" s="223"/>
      <c r="E61" s="223"/>
      <c r="F61" s="223"/>
      <c r="G61" s="251"/>
      <c r="H61" s="243"/>
      <c r="I61" s="52"/>
      <c r="J61" s="22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5.75" customHeight="1">
      <c r="A62" s="1"/>
      <c r="B62" s="132" t="s">
        <v>235</v>
      </c>
      <c r="C62" s="223"/>
      <c r="D62" s="223"/>
      <c r="E62" s="223"/>
      <c r="F62" s="223"/>
      <c r="G62" s="251"/>
      <c r="H62" s="243"/>
      <c r="I62" s="52"/>
      <c r="J62" s="22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5.75" customHeight="1">
      <c r="A63" s="1"/>
      <c r="B63" s="132" t="s">
        <v>236</v>
      </c>
      <c r="C63" s="223"/>
      <c r="D63" s="223"/>
      <c r="E63" s="223"/>
      <c r="F63" s="223"/>
      <c r="G63" s="251"/>
      <c r="H63" s="243"/>
      <c r="I63" s="52"/>
      <c r="J63" s="22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5.75" customHeight="1">
      <c r="A64" s="1"/>
      <c r="B64" s="132" t="s">
        <v>237</v>
      </c>
      <c r="C64" s="223">
        <v>7.0</v>
      </c>
      <c r="D64" s="223" t="s">
        <v>238</v>
      </c>
      <c r="E64" s="223">
        <f>9405*B75</f>
        <v>9556.4205</v>
      </c>
      <c r="F64" s="223">
        <f t="shared" ref="F64:F65" si="10">ROUND(C64*E64,0)</f>
        <v>66895</v>
      </c>
      <c r="G64" s="251"/>
      <c r="H64" s="243"/>
      <c r="I64" s="52"/>
      <c r="J64" s="22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5.75" customHeight="1">
      <c r="A65" s="1"/>
      <c r="B65" s="132" t="s">
        <v>239</v>
      </c>
      <c r="C65" s="223">
        <v>2.0</v>
      </c>
      <c r="D65" s="223" t="s">
        <v>238</v>
      </c>
      <c r="E65" s="223">
        <f>5225*B75</f>
        <v>5309.1225</v>
      </c>
      <c r="F65" s="223">
        <f t="shared" si="10"/>
        <v>10618</v>
      </c>
      <c r="G65" s="251"/>
      <c r="H65" s="243"/>
      <c r="I65" s="52"/>
      <c r="J65" s="22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5.75" customHeight="1">
      <c r="A66" s="1"/>
      <c r="B66" s="265" t="s">
        <v>216</v>
      </c>
      <c r="C66" s="223"/>
      <c r="D66" s="223"/>
      <c r="E66" s="223"/>
      <c r="F66" s="287">
        <f>SUM(F59:F65)</f>
        <v>7168479</v>
      </c>
      <c r="G66" s="251"/>
      <c r="H66" s="243"/>
      <c r="I66" s="52"/>
      <c r="J66" s="22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15.75" customHeight="1">
      <c r="A67" s="1"/>
      <c r="B67" s="260" t="s">
        <v>217</v>
      </c>
      <c r="C67" s="255"/>
      <c r="D67" s="255"/>
      <c r="E67" s="286"/>
      <c r="F67" s="255"/>
      <c r="G67" s="262"/>
      <c r="H67" s="243"/>
      <c r="I67" s="52"/>
      <c r="J67" s="22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5.75" customHeight="1">
      <c r="A68" s="1"/>
      <c r="B68" s="252" t="s">
        <v>218</v>
      </c>
      <c r="C68" s="267">
        <v>0.05</v>
      </c>
      <c r="D68" s="223"/>
      <c r="E68" s="223"/>
      <c r="F68" s="223">
        <f>F56*C68</f>
        <v>77583</v>
      </c>
      <c r="G68" s="251"/>
      <c r="H68" s="243"/>
      <c r="I68" s="52"/>
      <c r="J68" s="22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5.75" customHeight="1">
      <c r="A69" s="1"/>
      <c r="B69" s="252" t="s">
        <v>219</v>
      </c>
      <c r="C69" s="267">
        <v>0.3</v>
      </c>
      <c r="D69" s="223"/>
      <c r="E69" s="223"/>
      <c r="F69" s="223">
        <f>F66*C69</f>
        <v>2150543.7</v>
      </c>
      <c r="G69" s="251"/>
      <c r="H69" s="243"/>
      <c r="I69" s="52"/>
      <c r="J69" s="22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ht="15.75" customHeight="1">
      <c r="A70" s="1"/>
      <c r="B70" s="268" t="s">
        <v>220</v>
      </c>
      <c r="C70" s="223"/>
      <c r="D70" s="223"/>
      <c r="E70" s="287"/>
      <c r="F70" s="287">
        <f>SUM(F68:F69)</f>
        <v>2228126.7</v>
      </c>
      <c r="G70" s="269"/>
      <c r="H70" s="288" t="s">
        <v>240</v>
      </c>
      <c r="I70" s="52"/>
      <c r="J70" s="22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5.75" customHeight="1">
      <c r="A71" s="1"/>
      <c r="B71" s="289" t="s">
        <v>221</v>
      </c>
      <c r="C71" s="290"/>
      <c r="D71" s="290"/>
      <c r="E71" s="290"/>
      <c r="F71" s="291">
        <f>F70+F66+F56</f>
        <v>10948265.7</v>
      </c>
      <c r="G71" s="292"/>
      <c r="H71" s="243"/>
      <c r="I71" s="52"/>
      <c r="J71" s="22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15.75" customHeight="1">
      <c r="A72" s="1"/>
      <c r="B72" s="268"/>
      <c r="C72" s="274"/>
      <c r="D72" s="274"/>
      <c r="E72" s="274"/>
      <c r="F72" s="275"/>
      <c r="G72" s="276"/>
      <c r="H72" s="243"/>
      <c r="I72" s="52"/>
      <c r="J72" s="22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5.75" customHeight="1">
      <c r="A73" s="1"/>
      <c r="B73" s="268"/>
      <c r="C73" s="274"/>
      <c r="D73" s="274"/>
      <c r="E73" s="274"/>
      <c r="F73" s="275">
        <f>ROUND(F71/1000,0)</f>
        <v>10948</v>
      </c>
      <c r="G73" s="276" t="s">
        <v>241</v>
      </c>
      <c r="H73" s="243"/>
      <c r="I73" s="52"/>
      <c r="J73" s="22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5.75" customHeight="1">
      <c r="A74" s="1"/>
      <c r="B74" s="277" t="s">
        <v>222</v>
      </c>
      <c r="C74" s="129"/>
      <c r="D74" s="129"/>
      <c r="E74" s="129"/>
      <c r="F74" s="278"/>
      <c r="G74" s="279"/>
      <c r="H74" s="243"/>
      <c r="I74" s="52"/>
      <c r="J74" s="22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5.75" customHeight="1">
      <c r="A75" s="1"/>
      <c r="B75" s="280">
        <v>1.0161</v>
      </c>
      <c r="C75" s="281"/>
      <c r="D75" s="281"/>
      <c r="E75" s="282"/>
      <c r="F75" s="281"/>
      <c r="G75" s="283"/>
      <c r="H75" s="52"/>
      <c r="I75" s="52"/>
      <c r="J75" s="22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22.5" customHeight="1">
      <c r="A76" s="1"/>
      <c r="B76" s="214" t="s">
        <v>179</v>
      </c>
      <c r="C76" s="22"/>
      <c r="D76" s="22"/>
      <c r="E76" s="22"/>
      <c r="F76" s="22"/>
      <c r="G76" s="23"/>
      <c r="H76" s="243"/>
      <c r="I76" s="52"/>
      <c r="J76" s="22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5.75" customHeight="1">
      <c r="A77" s="1"/>
      <c r="B77" s="293" t="s">
        <v>153</v>
      </c>
      <c r="C77" s="294" t="s">
        <v>148</v>
      </c>
      <c r="D77" s="295" t="s">
        <v>96</v>
      </c>
      <c r="E77" s="296" t="s">
        <v>97</v>
      </c>
      <c r="F77" s="294" t="s">
        <v>98</v>
      </c>
      <c r="G77" s="297" t="s">
        <v>99</v>
      </c>
      <c r="H77" s="243"/>
      <c r="I77" s="52"/>
      <c r="J77" s="22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5.75" customHeight="1">
      <c r="A78" s="1"/>
      <c r="B78" s="298" t="s">
        <v>242</v>
      </c>
      <c r="C78" s="299"/>
      <c r="D78" s="299"/>
      <c r="E78" s="299"/>
      <c r="F78" s="299"/>
      <c r="G78" s="300"/>
      <c r="H78" s="243"/>
      <c r="I78" s="52"/>
      <c r="J78" s="22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5.75" customHeight="1">
      <c r="A79" s="1"/>
      <c r="B79" s="301" t="s">
        <v>243</v>
      </c>
      <c r="C79" s="302"/>
      <c r="D79" s="302"/>
      <c r="E79" s="302"/>
      <c r="F79" s="302"/>
      <c r="G79" s="303"/>
      <c r="H79" s="243"/>
      <c r="I79" s="52"/>
      <c r="J79" s="22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5.75" customHeight="1">
      <c r="A80" s="1"/>
      <c r="B80" s="304" t="s">
        <v>244</v>
      </c>
      <c r="C80" s="178">
        <v>1.0</v>
      </c>
      <c r="D80" s="178">
        <v>1.0</v>
      </c>
      <c r="E80" s="305">
        <v>0.7</v>
      </c>
      <c r="F80" s="183">
        <v>7500000.0</v>
      </c>
      <c r="G80" s="181">
        <f t="shared" ref="G80:G84" si="11">+F80*E80*D80*C80</f>
        <v>5250000</v>
      </c>
      <c r="H80" s="243"/>
      <c r="I80" s="52"/>
      <c r="J80" s="22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5.75" customHeight="1">
      <c r="A81" s="1"/>
      <c r="B81" s="306" t="s">
        <v>245</v>
      </c>
      <c r="C81" s="178">
        <v>1.0</v>
      </c>
      <c r="D81" s="178">
        <v>1.0</v>
      </c>
      <c r="E81" s="305">
        <v>1.0</v>
      </c>
      <c r="F81" s="183">
        <v>5000000.0</v>
      </c>
      <c r="G81" s="181">
        <f t="shared" si="11"/>
        <v>5000000</v>
      </c>
      <c r="H81" s="243"/>
      <c r="I81" s="52"/>
      <c r="J81" s="22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5.75" customHeight="1">
      <c r="A82" s="1"/>
      <c r="B82" s="306" t="s">
        <v>246</v>
      </c>
      <c r="C82" s="178">
        <v>1.0</v>
      </c>
      <c r="D82" s="178">
        <v>1.0</v>
      </c>
      <c r="E82" s="305">
        <v>1.0</v>
      </c>
      <c r="F82" s="183">
        <v>5000000.0</v>
      </c>
      <c r="G82" s="181">
        <f t="shared" si="11"/>
        <v>5000000</v>
      </c>
      <c r="H82" s="243"/>
      <c r="I82" s="52"/>
      <c r="J82" s="22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5.75" customHeight="1">
      <c r="A83" s="1"/>
      <c r="B83" s="307" t="s">
        <v>247</v>
      </c>
      <c r="C83" s="178">
        <v>1.0</v>
      </c>
      <c r="D83" s="178">
        <v>1.0</v>
      </c>
      <c r="E83" s="305">
        <v>1.0</v>
      </c>
      <c r="F83" s="183">
        <v>5000000.0</v>
      </c>
      <c r="G83" s="181">
        <f t="shared" si="11"/>
        <v>5000000</v>
      </c>
      <c r="H83" s="243"/>
      <c r="I83" s="52"/>
      <c r="J83" s="22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5.75" customHeight="1">
      <c r="A84" s="1"/>
      <c r="B84" s="308" t="s">
        <v>248</v>
      </c>
      <c r="C84" s="178">
        <v>1.0</v>
      </c>
      <c r="D84" s="178">
        <v>1.0</v>
      </c>
      <c r="E84" s="305">
        <v>0.25</v>
      </c>
      <c r="F84" s="183">
        <v>2200000.0</v>
      </c>
      <c r="G84" s="181">
        <f t="shared" si="11"/>
        <v>550000</v>
      </c>
      <c r="H84" s="243"/>
      <c r="I84" s="52"/>
      <c r="J84" s="22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5.75" customHeight="1">
      <c r="A85" s="1"/>
      <c r="B85" s="309"/>
      <c r="C85" s="185"/>
      <c r="D85" s="185"/>
      <c r="E85" s="185"/>
      <c r="F85" s="186"/>
      <c r="G85" s="310">
        <f>SUM(G80:G84)</f>
        <v>20800000</v>
      </c>
      <c r="H85" s="243"/>
      <c r="I85" s="52"/>
      <c r="J85" s="22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5.75" customHeight="1">
      <c r="A86" s="1"/>
      <c r="B86" s="311" t="s">
        <v>249</v>
      </c>
      <c r="C86" s="185"/>
      <c r="D86" s="185"/>
      <c r="E86" s="185"/>
      <c r="F86" s="185"/>
      <c r="G86" s="153"/>
      <c r="H86" s="243"/>
      <c r="I86" s="52"/>
      <c r="J86" s="22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5.75" customHeight="1">
      <c r="A87" s="1"/>
      <c r="B87" s="312" t="s">
        <v>155</v>
      </c>
      <c r="C87" s="186"/>
      <c r="D87" s="194" t="s">
        <v>156</v>
      </c>
      <c r="E87" s="313">
        <v>1.0</v>
      </c>
      <c r="F87" s="183">
        <v>2000000.0</v>
      </c>
      <c r="G87" s="196">
        <f t="shared" ref="G87:G92" si="12">+F87*E87</f>
        <v>2000000</v>
      </c>
      <c r="H87" s="243"/>
      <c r="I87" s="52"/>
      <c r="J87" s="22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5.75" customHeight="1">
      <c r="A88" s="1"/>
      <c r="B88" s="312" t="s">
        <v>250</v>
      </c>
      <c r="C88" s="186"/>
      <c r="D88" s="194" t="s">
        <v>156</v>
      </c>
      <c r="E88" s="313">
        <v>1.0</v>
      </c>
      <c r="F88" s="183">
        <v>2000000.0</v>
      </c>
      <c r="G88" s="196">
        <f t="shared" si="12"/>
        <v>2000000</v>
      </c>
      <c r="H88" s="243"/>
      <c r="I88" s="52"/>
      <c r="J88" s="22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5.75" customHeight="1">
      <c r="A89" s="1"/>
      <c r="B89" s="312" t="s">
        <v>158</v>
      </c>
      <c r="C89" s="186"/>
      <c r="D89" s="194" t="s">
        <v>251</v>
      </c>
      <c r="E89" s="313">
        <v>25.0</v>
      </c>
      <c r="F89" s="183">
        <v>450000.0</v>
      </c>
      <c r="G89" s="196">
        <f t="shared" si="12"/>
        <v>11250000</v>
      </c>
      <c r="H89" s="243"/>
      <c r="I89" s="52"/>
      <c r="J89" s="22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5.75" customHeight="1">
      <c r="A90" s="1"/>
      <c r="B90" s="312" t="s">
        <v>161</v>
      </c>
      <c r="C90" s="186"/>
      <c r="D90" s="194" t="s">
        <v>251</v>
      </c>
      <c r="E90" s="313">
        <v>75.0</v>
      </c>
      <c r="F90" s="183">
        <v>70000.0</v>
      </c>
      <c r="G90" s="196">
        <f t="shared" si="12"/>
        <v>5250000</v>
      </c>
      <c r="H90" s="243"/>
      <c r="I90" s="52"/>
      <c r="J90" s="22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5.75" customHeight="1">
      <c r="A91" s="1"/>
      <c r="B91" s="312" t="s">
        <v>252</v>
      </c>
      <c r="C91" s="186"/>
      <c r="D91" s="194" t="s">
        <v>251</v>
      </c>
      <c r="E91" s="313">
        <v>75.0</v>
      </c>
      <c r="F91" s="183">
        <v>50000.0</v>
      </c>
      <c r="G91" s="196">
        <f t="shared" si="12"/>
        <v>3750000</v>
      </c>
      <c r="H91" s="243"/>
      <c r="I91" s="52"/>
      <c r="J91" s="22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5.75" customHeight="1">
      <c r="A92" s="1"/>
      <c r="B92" s="314" t="s">
        <v>253</v>
      </c>
      <c r="C92" s="186"/>
      <c r="D92" s="194" t="s">
        <v>156</v>
      </c>
      <c r="E92" s="313">
        <v>1.0</v>
      </c>
      <c r="F92" s="183">
        <v>3000000.0</v>
      </c>
      <c r="G92" s="196">
        <f t="shared" si="12"/>
        <v>3000000</v>
      </c>
      <c r="H92" s="243"/>
      <c r="I92" s="52"/>
      <c r="J92" s="22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5.75" customHeight="1">
      <c r="A93" s="1"/>
      <c r="B93" s="315"/>
      <c r="C93" s="208"/>
      <c r="D93" s="208"/>
      <c r="E93" s="208"/>
      <c r="F93" s="209"/>
      <c r="G93" s="316">
        <f>SUM(G87:G92)</f>
        <v>27250000</v>
      </c>
      <c r="H93" s="243"/>
      <c r="I93" s="52"/>
      <c r="J93" s="22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5.75" customHeight="1">
      <c r="A94" s="1"/>
      <c r="B94" s="52"/>
      <c r="C94" s="52"/>
      <c r="D94" s="317"/>
      <c r="E94" s="318"/>
      <c r="F94" s="243"/>
      <c r="G94" s="243"/>
      <c r="H94" s="243"/>
      <c r="I94" s="52"/>
      <c r="J94" s="22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5.75" customHeight="1">
      <c r="A95" s="1"/>
      <c r="B95" s="52"/>
      <c r="C95" s="52"/>
      <c r="D95" s="317"/>
      <c r="E95" s="318"/>
      <c r="F95" s="243"/>
      <c r="G95" s="243"/>
      <c r="H95" s="243"/>
      <c r="I95" s="52"/>
      <c r="J95" s="22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5.75" customHeight="1">
      <c r="A96" s="1"/>
      <c r="B96" s="52"/>
      <c r="C96" s="52"/>
      <c r="D96" s="317"/>
      <c r="E96" s="318"/>
      <c r="F96" s="243"/>
      <c r="G96" s="243"/>
      <c r="H96" s="243"/>
      <c r="I96" s="52"/>
      <c r="J96" s="227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5.75" customHeight="1">
      <c r="A97" s="1"/>
      <c r="B97" s="52"/>
      <c r="C97" s="52"/>
      <c r="D97" s="317"/>
      <c r="E97" s="318"/>
      <c r="F97" s="243"/>
      <c r="G97" s="243"/>
      <c r="H97" s="243"/>
      <c r="I97" s="52"/>
      <c r="J97" s="22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5.75" customHeight="1">
      <c r="A98" s="1"/>
      <c r="B98" s="52"/>
      <c r="C98" s="52"/>
      <c r="D98" s="317"/>
      <c r="E98" s="318"/>
      <c r="F98" s="243"/>
      <c r="G98" s="243"/>
      <c r="H98" s="243"/>
      <c r="I98" s="52"/>
      <c r="J98" s="22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5.75" customHeight="1">
      <c r="A99" s="1"/>
      <c r="B99" s="52"/>
      <c r="C99" s="52"/>
      <c r="D99" s="317"/>
      <c r="E99" s="318"/>
      <c r="F99" s="243"/>
      <c r="G99" s="243"/>
      <c r="H99" s="243"/>
      <c r="I99" s="52"/>
      <c r="J99" s="22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5.75" customHeight="1">
      <c r="A100" s="1"/>
      <c r="B100" s="52"/>
      <c r="C100" s="52"/>
      <c r="D100" s="317"/>
      <c r="E100" s="318"/>
      <c r="F100" s="243"/>
      <c r="G100" s="243"/>
      <c r="H100" s="243"/>
      <c r="I100" s="52"/>
      <c r="J100" s="22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ht="15.75" customHeight="1">
      <c r="A101" s="1"/>
      <c r="B101" s="52"/>
      <c r="C101" s="52"/>
      <c r="D101" s="317"/>
      <c r="E101" s="318"/>
      <c r="F101" s="243"/>
      <c r="G101" s="243"/>
      <c r="H101" s="243"/>
      <c r="I101" s="52"/>
      <c r="J101" s="22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ht="15.75" customHeight="1">
      <c r="A102" s="1"/>
      <c r="B102" s="52"/>
      <c r="C102" s="52"/>
      <c r="D102" s="317"/>
      <c r="E102" s="318"/>
      <c r="F102" s="243"/>
      <c r="G102" s="243"/>
      <c r="H102" s="243"/>
      <c r="I102" s="52"/>
      <c r="J102" s="22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ht="15.75" customHeight="1">
      <c r="A103" s="1"/>
      <c r="B103" s="52"/>
      <c r="C103" s="52"/>
      <c r="D103" s="317"/>
      <c r="E103" s="318"/>
      <c r="F103" s="243"/>
      <c r="G103" s="243"/>
      <c r="H103" s="243"/>
      <c r="I103" s="52"/>
      <c r="J103" s="22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ht="15.75" customHeight="1">
      <c r="A104" s="1"/>
      <c r="B104" s="52"/>
      <c r="C104" s="52"/>
      <c r="D104" s="317"/>
      <c r="E104" s="318"/>
      <c r="F104" s="243"/>
      <c r="G104" s="243"/>
      <c r="H104" s="243"/>
      <c r="I104" s="52"/>
      <c r="J104" s="22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ht="15.75" customHeight="1">
      <c r="A105" s="1"/>
      <c r="B105" s="52"/>
      <c r="C105" s="52"/>
      <c r="D105" s="317"/>
      <c r="E105" s="318"/>
      <c r="F105" s="243"/>
      <c r="G105" s="243"/>
      <c r="H105" s="243"/>
      <c r="I105" s="52"/>
      <c r="J105" s="22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ht="15.75" customHeight="1">
      <c r="A106" s="1"/>
      <c r="B106" s="52"/>
      <c r="C106" s="52"/>
      <c r="D106" s="317"/>
      <c r="E106" s="318"/>
      <c r="F106" s="243"/>
      <c r="G106" s="243"/>
      <c r="H106" s="243"/>
      <c r="I106" s="52"/>
      <c r="J106" s="22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ht="15.75" customHeight="1">
      <c r="A107" s="1"/>
      <c r="B107" s="52"/>
      <c r="C107" s="52"/>
      <c r="D107" s="317"/>
      <c r="E107" s="318"/>
      <c r="F107" s="243"/>
      <c r="G107" s="243"/>
      <c r="H107" s="243"/>
      <c r="I107" s="52"/>
      <c r="J107" s="22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ht="15.75" customHeight="1">
      <c r="A108" s="1"/>
      <c r="B108" s="52"/>
      <c r="C108" s="52"/>
      <c r="D108" s="317"/>
      <c r="E108" s="318"/>
      <c r="F108" s="243"/>
      <c r="G108" s="243"/>
      <c r="H108" s="243"/>
      <c r="I108" s="52"/>
      <c r="J108" s="2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ht="15.75" customHeight="1">
      <c r="A109" s="1"/>
      <c r="B109" s="52"/>
      <c r="C109" s="52"/>
      <c r="D109" s="317"/>
      <c r="E109" s="318"/>
      <c r="F109" s="243"/>
      <c r="G109" s="243"/>
      <c r="H109" s="243"/>
      <c r="I109" s="52"/>
      <c r="J109" s="22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ht="15.75" customHeight="1">
      <c r="A110" s="1"/>
      <c r="B110" s="52"/>
      <c r="C110" s="52"/>
      <c r="D110" s="317"/>
      <c r="E110" s="318"/>
      <c r="F110" s="243"/>
      <c r="G110" s="243"/>
      <c r="H110" s="243"/>
      <c r="I110" s="52"/>
      <c r="J110" s="22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ht="15.75" customHeight="1">
      <c r="A111" s="1"/>
      <c r="B111" s="52"/>
      <c r="C111" s="52"/>
      <c r="D111" s="317"/>
      <c r="E111" s="318"/>
      <c r="F111" s="243"/>
      <c r="G111" s="243"/>
      <c r="H111" s="243"/>
      <c r="I111" s="52"/>
      <c r="J111" s="22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ht="15.75" customHeight="1">
      <c r="A112" s="1"/>
      <c r="B112" s="52"/>
      <c r="C112" s="52"/>
      <c r="D112" s="317"/>
      <c r="E112" s="318"/>
      <c r="F112" s="243"/>
      <c r="G112" s="243"/>
      <c r="H112" s="243"/>
      <c r="I112" s="52"/>
      <c r="J112" s="22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ht="15.75" customHeight="1">
      <c r="A113" s="1"/>
      <c r="B113" s="52"/>
      <c r="C113" s="52"/>
      <c r="D113" s="317"/>
      <c r="E113" s="318"/>
      <c r="F113" s="243"/>
      <c r="G113" s="243"/>
      <c r="H113" s="243"/>
      <c r="I113" s="52"/>
      <c r="J113" s="22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ht="15.75" customHeight="1">
      <c r="A114" s="1"/>
      <c r="B114" s="52"/>
      <c r="C114" s="52"/>
      <c r="D114" s="317"/>
      <c r="E114" s="318"/>
      <c r="F114" s="243"/>
      <c r="G114" s="243"/>
      <c r="H114" s="243"/>
      <c r="I114" s="52"/>
      <c r="J114" s="227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ht="15.75" customHeight="1">
      <c r="A115" s="1"/>
      <c r="B115" s="52"/>
      <c r="C115" s="52"/>
      <c r="D115" s="317"/>
      <c r="E115" s="318"/>
      <c r="F115" s="243"/>
      <c r="G115" s="243"/>
      <c r="H115" s="243"/>
      <c r="I115" s="52"/>
      <c r="J115" s="227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ht="15.75" customHeight="1">
      <c r="A116" s="1"/>
      <c r="B116" s="52"/>
      <c r="C116" s="52"/>
      <c r="D116" s="317"/>
      <c r="E116" s="318"/>
      <c r="F116" s="243"/>
      <c r="G116" s="243"/>
      <c r="H116" s="243"/>
      <c r="I116" s="52"/>
      <c r="J116" s="227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ht="15.75" customHeight="1">
      <c r="A117" s="1"/>
      <c r="B117" s="52"/>
      <c r="C117" s="52"/>
      <c r="D117" s="317"/>
      <c r="E117" s="318"/>
      <c r="F117" s="243"/>
      <c r="G117" s="243"/>
      <c r="H117" s="243"/>
      <c r="I117" s="52"/>
      <c r="J117" s="227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ht="15.75" customHeight="1">
      <c r="A118" s="1"/>
      <c r="B118" s="52"/>
      <c r="C118" s="52"/>
      <c r="D118" s="317"/>
      <c r="E118" s="318"/>
      <c r="F118" s="243"/>
      <c r="G118" s="243"/>
      <c r="H118" s="243"/>
      <c r="I118" s="52"/>
      <c r="J118" s="227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ht="15.75" customHeight="1">
      <c r="A119" s="1"/>
      <c r="B119" s="52"/>
      <c r="C119" s="52"/>
      <c r="D119" s="317"/>
      <c r="E119" s="318"/>
      <c r="F119" s="243"/>
      <c r="G119" s="243"/>
      <c r="H119" s="243"/>
      <c r="I119" s="52"/>
      <c r="J119" s="227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ht="15.75" customHeight="1">
      <c r="A120" s="1"/>
      <c r="B120" s="52"/>
      <c r="C120" s="52"/>
      <c r="D120" s="317"/>
      <c r="E120" s="318"/>
      <c r="F120" s="243"/>
      <c r="G120" s="243"/>
      <c r="H120" s="243"/>
      <c r="I120" s="52"/>
      <c r="J120" s="227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ht="15.75" customHeight="1">
      <c r="A121" s="1"/>
      <c r="B121" s="52"/>
      <c r="C121" s="52"/>
      <c r="D121" s="317"/>
      <c r="E121" s="318"/>
      <c r="F121" s="243"/>
      <c r="G121" s="243"/>
      <c r="H121" s="243"/>
      <c r="I121" s="52"/>
      <c r="J121" s="227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ht="15.75" customHeight="1">
      <c r="A122" s="1"/>
      <c r="B122" s="52"/>
      <c r="C122" s="52"/>
      <c r="D122" s="317"/>
      <c r="E122" s="318"/>
      <c r="F122" s="243"/>
      <c r="G122" s="243"/>
      <c r="H122" s="243"/>
      <c r="I122" s="52"/>
      <c r="J122" s="227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ht="15.75" customHeight="1">
      <c r="A123" s="1"/>
      <c r="B123" s="52"/>
      <c r="C123" s="52"/>
      <c r="D123" s="317"/>
      <c r="E123" s="318"/>
      <c r="F123" s="243"/>
      <c r="G123" s="243"/>
      <c r="H123" s="243"/>
      <c r="I123" s="52"/>
      <c r="J123" s="227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ht="15.75" customHeight="1">
      <c r="A124" s="1"/>
      <c r="B124" s="52"/>
      <c r="C124" s="52"/>
      <c r="D124" s="52"/>
      <c r="E124" s="52"/>
      <c r="F124" s="52"/>
      <c r="G124" s="52"/>
      <c r="H124" s="52"/>
      <c r="I124" s="52"/>
      <c r="J124" s="227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ht="15.75" customHeight="1">
      <c r="A125" s="1"/>
      <c r="B125" s="52"/>
      <c r="C125" s="52"/>
      <c r="D125" s="52"/>
      <c r="E125" s="52"/>
      <c r="F125" s="52"/>
      <c r="G125" s="52"/>
      <c r="H125" s="52"/>
      <c r="I125" s="52"/>
      <c r="J125" s="227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ht="15.75" customHeight="1">
      <c r="A126" s="1"/>
      <c r="B126" s="52"/>
      <c r="C126" s="52"/>
      <c r="D126" s="317"/>
      <c r="E126" s="318"/>
      <c r="F126" s="243"/>
      <c r="G126" s="243"/>
      <c r="H126" s="243"/>
      <c r="I126" s="52"/>
      <c r="J126" s="227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ht="15.75" customHeight="1">
      <c r="A127" s="1"/>
      <c r="B127" s="52"/>
      <c r="C127" s="52"/>
      <c r="D127" s="317"/>
      <c r="E127" s="318"/>
      <c r="F127" s="243"/>
      <c r="G127" s="243"/>
      <c r="H127" s="243"/>
      <c r="I127" s="52"/>
      <c r="J127" s="227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ht="15.75" customHeight="1">
      <c r="A128" s="1"/>
      <c r="B128" s="52"/>
      <c r="C128" s="52"/>
      <c r="D128" s="317"/>
      <c r="E128" s="318"/>
      <c r="F128" s="243"/>
      <c r="G128" s="243"/>
      <c r="H128" s="243"/>
      <c r="I128" s="52"/>
      <c r="J128" s="227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ht="15.75" customHeight="1">
      <c r="A129" s="1"/>
      <c r="B129" s="52"/>
      <c r="C129" s="52"/>
      <c r="D129" s="317"/>
      <c r="E129" s="318"/>
      <c r="F129" s="243"/>
      <c r="G129" s="243"/>
      <c r="H129" s="243"/>
      <c r="I129" s="52"/>
      <c r="J129" s="227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ht="15.75" customHeight="1">
      <c r="A130" s="1"/>
      <c r="B130" s="52"/>
      <c r="C130" s="52"/>
      <c r="D130" s="317"/>
      <c r="E130" s="318"/>
      <c r="F130" s="243"/>
      <c r="G130" s="243"/>
      <c r="H130" s="243"/>
      <c r="I130" s="52"/>
      <c r="J130" s="227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ht="15.75" customHeight="1">
      <c r="A131" s="1"/>
      <c r="B131" s="52"/>
      <c r="C131" s="52"/>
      <c r="D131" s="317"/>
      <c r="E131" s="318"/>
      <c r="F131" s="243"/>
      <c r="G131" s="243"/>
      <c r="H131" s="243"/>
      <c r="I131" s="52"/>
      <c r="J131" s="22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ht="15.75" customHeight="1">
      <c r="A132" s="1"/>
      <c r="B132" s="52"/>
      <c r="C132" s="52"/>
      <c r="D132" s="317"/>
      <c r="E132" s="318"/>
      <c r="F132" s="243"/>
      <c r="G132" s="243"/>
      <c r="H132" s="243"/>
      <c r="I132" s="52"/>
      <c r="J132" s="227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ht="15.75" customHeight="1">
      <c r="A133" s="1"/>
      <c r="B133" s="52"/>
      <c r="C133" s="52"/>
      <c r="D133" s="317"/>
      <c r="E133" s="318"/>
      <c r="F133" s="243"/>
      <c r="G133" s="243"/>
      <c r="H133" s="243"/>
      <c r="I133" s="52"/>
      <c r="J133" s="227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ht="15.75" customHeight="1">
      <c r="A134" s="1"/>
      <c r="B134" s="52"/>
      <c r="C134" s="52"/>
      <c r="D134" s="317"/>
      <c r="E134" s="318"/>
      <c r="F134" s="243"/>
      <c r="G134" s="243"/>
      <c r="H134" s="243"/>
      <c r="I134" s="52"/>
      <c r="J134" s="227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ht="15.75" customHeight="1">
      <c r="A135" s="1"/>
      <c r="B135" s="52"/>
      <c r="C135" s="52"/>
      <c r="D135" s="317"/>
      <c r="E135" s="318"/>
      <c r="F135" s="243"/>
      <c r="G135" s="243"/>
      <c r="H135" s="243"/>
      <c r="I135" s="52"/>
      <c r="J135" s="227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ht="15.75" customHeight="1">
      <c r="A136" s="1"/>
      <c r="B136" s="52"/>
      <c r="C136" s="52"/>
      <c r="D136" s="317"/>
      <c r="E136" s="318"/>
      <c r="F136" s="243"/>
      <c r="G136" s="243"/>
      <c r="H136" s="243"/>
      <c r="I136" s="52"/>
      <c r="J136" s="227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ht="15.75" customHeight="1">
      <c r="A137" s="1"/>
      <c r="B137" s="52"/>
      <c r="C137" s="52"/>
      <c r="D137" s="317"/>
      <c r="E137" s="318"/>
      <c r="F137" s="243"/>
      <c r="G137" s="243"/>
      <c r="H137" s="243"/>
      <c r="I137" s="52"/>
      <c r="J137" s="227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ht="15.75" customHeight="1">
      <c r="A138" s="1"/>
      <c r="B138" s="52"/>
      <c r="C138" s="52"/>
      <c r="D138" s="317"/>
      <c r="E138" s="318"/>
      <c r="F138" s="243"/>
      <c r="G138" s="243"/>
      <c r="H138" s="243"/>
      <c r="I138" s="52"/>
      <c r="J138" s="227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ht="15.75" customHeight="1">
      <c r="A139" s="1"/>
      <c r="B139" s="52"/>
      <c r="C139" s="52"/>
      <c r="D139" s="317"/>
      <c r="E139" s="318"/>
      <c r="F139" s="243"/>
      <c r="G139" s="243"/>
      <c r="H139" s="243"/>
      <c r="I139" s="52"/>
      <c r="J139" s="227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ht="15.75" customHeight="1">
      <c r="A140" s="1"/>
      <c r="B140" s="52"/>
      <c r="C140" s="52"/>
      <c r="D140" s="317"/>
      <c r="E140" s="318"/>
      <c r="F140" s="243"/>
      <c r="G140" s="243"/>
      <c r="H140" s="243"/>
      <c r="I140" s="52"/>
      <c r="J140" s="227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ht="15.75" customHeight="1">
      <c r="A141" s="1"/>
      <c r="B141" s="52"/>
      <c r="C141" s="52"/>
      <c r="D141" s="317"/>
      <c r="E141" s="318"/>
      <c r="F141" s="243"/>
      <c r="G141" s="243"/>
      <c r="H141" s="243"/>
      <c r="I141" s="52"/>
      <c r="J141" s="227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ht="15.75" customHeight="1">
      <c r="A142" s="1"/>
      <c r="B142" s="52"/>
      <c r="C142" s="52"/>
      <c r="D142" s="317"/>
      <c r="E142" s="318"/>
      <c r="F142" s="243"/>
      <c r="G142" s="243"/>
      <c r="H142" s="243"/>
      <c r="I142" s="52"/>
      <c r="J142" s="227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ht="15.75" customHeight="1">
      <c r="A143" s="1"/>
      <c r="B143" s="52"/>
      <c r="C143" s="52"/>
      <c r="D143" s="317"/>
      <c r="E143" s="318"/>
      <c r="F143" s="243"/>
      <c r="G143" s="243"/>
      <c r="H143" s="243"/>
      <c r="I143" s="52"/>
      <c r="J143" s="227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ht="15.75" customHeight="1">
      <c r="A144" s="1"/>
      <c r="B144" s="52"/>
      <c r="C144" s="52"/>
      <c r="D144" s="317"/>
      <c r="E144" s="318"/>
      <c r="F144" s="243"/>
      <c r="G144" s="243"/>
      <c r="H144" s="243"/>
      <c r="I144" s="52"/>
      <c r="J144" s="227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ht="15.75" customHeight="1">
      <c r="A145" s="1"/>
      <c r="B145" s="52"/>
      <c r="C145" s="52"/>
      <c r="D145" s="317"/>
      <c r="E145" s="318"/>
      <c r="F145" s="243"/>
      <c r="G145" s="243"/>
      <c r="H145" s="243"/>
      <c r="I145" s="52"/>
      <c r="J145" s="227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ht="15.75" customHeight="1">
      <c r="A146" s="1"/>
      <c r="B146" s="52"/>
      <c r="C146" s="52"/>
      <c r="D146" s="317"/>
      <c r="E146" s="318"/>
      <c r="F146" s="243"/>
      <c r="G146" s="243"/>
      <c r="H146" s="243"/>
      <c r="I146" s="52"/>
      <c r="J146" s="227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ht="15.75" customHeight="1">
      <c r="A147" s="1"/>
      <c r="B147" s="52"/>
      <c r="C147" s="52"/>
      <c r="D147" s="317"/>
      <c r="E147" s="318"/>
      <c r="F147" s="243"/>
      <c r="G147" s="243"/>
      <c r="H147" s="243"/>
      <c r="I147" s="52"/>
      <c r="J147" s="227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ht="15.75" customHeight="1">
      <c r="A148" s="1"/>
      <c r="B148" s="52"/>
      <c r="C148" s="52"/>
      <c r="D148" s="317"/>
      <c r="E148" s="318"/>
      <c r="F148" s="243"/>
      <c r="G148" s="243"/>
      <c r="H148" s="243"/>
      <c r="I148" s="52"/>
      <c r="J148" s="227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ht="15.75" customHeight="1">
      <c r="A149" s="1"/>
      <c r="B149" s="52"/>
      <c r="C149" s="52"/>
      <c r="D149" s="317"/>
      <c r="E149" s="318"/>
      <c r="F149" s="243"/>
      <c r="G149" s="243"/>
      <c r="H149" s="243"/>
      <c r="I149" s="52"/>
      <c r="J149" s="227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ht="15.75" customHeight="1">
      <c r="A150" s="1"/>
      <c r="B150" s="52"/>
      <c r="C150" s="52"/>
      <c r="D150" s="317"/>
      <c r="E150" s="318"/>
      <c r="F150" s="243"/>
      <c r="G150" s="243"/>
      <c r="H150" s="243"/>
      <c r="I150" s="52"/>
      <c r="J150" s="227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ht="15.75" customHeight="1">
      <c r="A151" s="1"/>
      <c r="B151" s="52"/>
      <c r="C151" s="52"/>
      <c r="D151" s="317"/>
      <c r="E151" s="318"/>
      <c r="F151" s="243"/>
      <c r="G151" s="243"/>
      <c r="H151" s="243"/>
      <c r="I151" s="52"/>
      <c r="J151" s="227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ht="15.75" customHeight="1">
      <c r="A152" s="1"/>
      <c r="B152" s="52"/>
      <c r="C152" s="52"/>
      <c r="D152" s="317"/>
      <c r="E152" s="318"/>
      <c r="F152" s="243"/>
      <c r="G152" s="243"/>
      <c r="H152" s="243"/>
      <c r="I152" s="52"/>
      <c r="J152" s="227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ht="15.75" customHeight="1">
      <c r="A153" s="1"/>
      <c r="B153" s="52"/>
      <c r="C153" s="52"/>
      <c r="D153" s="317"/>
      <c r="E153" s="318"/>
      <c r="F153" s="243"/>
      <c r="G153" s="243"/>
      <c r="H153" s="243"/>
      <c r="I153" s="52"/>
      <c r="J153" s="227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ht="15.75" customHeight="1">
      <c r="A154" s="1"/>
      <c r="B154" s="52"/>
      <c r="C154" s="52"/>
      <c r="D154" s="317"/>
      <c r="E154" s="318"/>
      <c r="F154" s="243"/>
      <c r="G154" s="243"/>
      <c r="H154" s="243"/>
      <c r="I154" s="52"/>
      <c r="J154" s="22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ht="15.75" customHeight="1">
      <c r="A155" s="1"/>
      <c r="B155" s="52"/>
      <c r="C155" s="52"/>
      <c r="D155" s="317"/>
      <c r="E155" s="318"/>
      <c r="F155" s="243"/>
      <c r="G155" s="243"/>
      <c r="H155" s="243"/>
      <c r="I155" s="52"/>
      <c r="J155" s="22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ht="15.75" customHeight="1">
      <c r="A156" s="1"/>
      <c r="B156" s="52"/>
      <c r="C156" s="52"/>
      <c r="D156" s="317"/>
      <c r="E156" s="318"/>
      <c r="F156" s="243"/>
      <c r="G156" s="243"/>
      <c r="H156" s="243"/>
      <c r="I156" s="52"/>
      <c r="J156" s="22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ht="15.75" customHeight="1">
      <c r="A157" s="1"/>
      <c r="B157" s="52"/>
      <c r="C157" s="52"/>
      <c r="D157" s="52"/>
      <c r="E157" s="52"/>
      <c r="F157" s="52"/>
      <c r="G157" s="52"/>
      <c r="H157" s="52"/>
      <c r="I157" s="52"/>
      <c r="J157" s="22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ht="15.75" customHeight="1">
      <c r="A158" s="1"/>
      <c r="B158" s="52"/>
      <c r="C158" s="52"/>
      <c r="D158" s="52"/>
      <c r="E158" s="52"/>
      <c r="F158" s="52"/>
      <c r="G158" s="52"/>
      <c r="H158" s="52"/>
      <c r="I158" s="52"/>
      <c r="J158" s="22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ht="15.75" customHeight="1">
      <c r="A159" s="1"/>
      <c r="B159" s="52"/>
      <c r="C159" s="52"/>
      <c r="D159" s="317"/>
      <c r="E159" s="318"/>
      <c r="F159" s="243"/>
      <c r="G159" s="243"/>
      <c r="H159" s="243"/>
      <c r="I159" s="52"/>
      <c r="J159" s="22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ht="15.75" customHeight="1">
      <c r="A160" s="1"/>
      <c r="B160" s="52"/>
      <c r="C160" s="52"/>
      <c r="D160" s="317"/>
      <c r="E160" s="318"/>
      <c r="F160" s="243"/>
      <c r="G160" s="243"/>
      <c r="H160" s="243"/>
      <c r="I160" s="52"/>
      <c r="J160" s="22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ht="15.75" customHeight="1">
      <c r="A161" s="1"/>
      <c r="B161" s="52"/>
      <c r="C161" s="52"/>
      <c r="D161" s="317"/>
      <c r="E161" s="318"/>
      <c r="F161" s="243"/>
      <c r="G161" s="243"/>
      <c r="H161" s="243"/>
      <c r="I161" s="52"/>
      <c r="J161" s="22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ht="15.75" customHeight="1">
      <c r="A162" s="1"/>
      <c r="B162" s="52"/>
      <c r="C162" s="52"/>
      <c r="D162" s="317"/>
      <c r="E162" s="318"/>
      <c r="F162" s="243"/>
      <c r="G162" s="243"/>
      <c r="H162" s="243"/>
      <c r="I162" s="52"/>
      <c r="J162" s="22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ht="15.75" customHeight="1">
      <c r="A163" s="1"/>
      <c r="B163" s="52"/>
      <c r="C163" s="52"/>
      <c r="D163" s="317"/>
      <c r="E163" s="318"/>
      <c r="F163" s="243"/>
      <c r="G163" s="243"/>
      <c r="H163" s="243"/>
      <c r="I163" s="52"/>
      <c r="J163" s="22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ht="15.75" customHeight="1">
      <c r="A164" s="1"/>
      <c r="B164" s="52"/>
      <c r="C164" s="52"/>
      <c r="D164" s="317"/>
      <c r="E164" s="318"/>
      <c r="F164" s="243"/>
      <c r="G164" s="243"/>
      <c r="H164" s="243"/>
      <c r="I164" s="52"/>
      <c r="J164" s="22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ht="15.75" customHeight="1">
      <c r="A165" s="1"/>
      <c r="B165" s="52"/>
      <c r="C165" s="52"/>
      <c r="D165" s="317"/>
      <c r="E165" s="318"/>
      <c r="F165" s="243"/>
      <c r="G165" s="243"/>
      <c r="H165" s="243"/>
      <c r="I165" s="52"/>
      <c r="J165" s="22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ht="15.75" customHeight="1">
      <c r="A166" s="1"/>
      <c r="B166" s="52"/>
      <c r="C166" s="52"/>
      <c r="D166" s="317"/>
      <c r="E166" s="318"/>
      <c r="F166" s="243"/>
      <c r="G166" s="243"/>
      <c r="H166" s="243"/>
      <c r="I166" s="52"/>
      <c r="J166" s="22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ht="15.75" customHeight="1">
      <c r="A167" s="1"/>
      <c r="B167" s="52"/>
      <c r="C167" s="52"/>
      <c r="D167" s="317"/>
      <c r="E167" s="318"/>
      <c r="F167" s="243"/>
      <c r="G167" s="243"/>
      <c r="H167" s="243"/>
      <c r="I167" s="52"/>
      <c r="J167" s="22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ht="15.75" customHeight="1">
      <c r="A168" s="1"/>
      <c r="B168" s="52"/>
      <c r="C168" s="52"/>
      <c r="D168" s="317"/>
      <c r="E168" s="318"/>
      <c r="F168" s="243"/>
      <c r="G168" s="243"/>
      <c r="H168" s="243"/>
      <c r="I168" s="52"/>
      <c r="J168" s="22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ht="15.75" customHeight="1">
      <c r="A169" s="1"/>
      <c r="B169" s="52"/>
      <c r="C169" s="52"/>
      <c r="D169" s="317"/>
      <c r="E169" s="318"/>
      <c r="F169" s="243"/>
      <c r="G169" s="243"/>
      <c r="H169" s="243"/>
      <c r="I169" s="52"/>
      <c r="J169" s="22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ht="15.75" customHeight="1">
      <c r="A170" s="1"/>
      <c r="B170" s="52"/>
      <c r="C170" s="52"/>
      <c r="D170" s="317"/>
      <c r="E170" s="318"/>
      <c r="F170" s="243"/>
      <c r="G170" s="243"/>
      <c r="H170" s="243"/>
      <c r="I170" s="52"/>
      <c r="J170" s="22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ht="15.75" customHeight="1">
      <c r="A171" s="1"/>
      <c r="B171" s="52"/>
      <c r="C171" s="52"/>
      <c r="D171" s="317"/>
      <c r="E171" s="318"/>
      <c r="F171" s="243"/>
      <c r="G171" s="243"/>
      <c r="H171" s="243"/>
      <c r="I171" s="52"/>
      <c r="J171" s="22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ht="15.75" customHeight="1">
      <c r="A172" s="1"/>
      <c r="B172" s="52"/>
      <c r="C172" s="52"/>
      <c r="D172" s="317"/>
      <c r="E172" s="318"/>
      <c r="F172" s="243"/>
      <c r="G172" s="243"/>
      <c r="H172" s="243"/>
      <c r="I172" s="52"/>
      <c r="J172" s="22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ht="15.75" customHeight="1">
      <c r="A173" s="1"/>
      <c r="B173" s="52"/>
      <c r="C173" s="52"/>
      <c r="D173" s="317"/>
      <c r="E173" s="318"/>
      <c r="F173" s="243"/>
      <c r="G173" s="243"/>
      <c r="H173" s="243"/>
      <c r="I173" s="52"/>
      <c r="J173" s="22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ht="15.75" customHeight="1">
      <c r="A174" s="1"/>
      <c r="B174" s="52"/>
      <c r="C174" s="52"/>
      <c r="D174" s="317"/>
      <c r="E174" s="318"/>
      <c r="F174" s="243"/>
      <c r="G174" s="243"/>
      <c r="H174" s="243"/>
      <c r="I174" s="52"/>
      <c r="J174" s="22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ht="15.75" customHeight="1">
      <c r="A175" s="1"/>
      <c r="B175" s="52"/>
      <c r="C175" s="52"/>
      <c r="D175" s="317"/>
      <c r="E175" s="318"/>
      <c r="F175" s="243"/>
      <c r="G175" s="243"/>
      <c r="H175" s="243"/>
      <c r="I175" s="52"/>
      <c r="J175" s="22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ht="15.75" customHeight="1">
      <c r="A176" s="1"/>
      <c r="B176" s="52"/>
      <c r="C176" s="52"/>
      <c r="D176" s="317"/>
      <c r="E176" s="318"/>
      <c r="F176" s="243"/>
      <c r="G176" s="243"/>
      <c r="H176" s="243"/>
      <c r="I176" s="52"/>
      <c r="J176" s="22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ht="15.75" customHeight="1">
      <c r="A177" s="1"/>
      <c r="B177" s="52"/>
      <c r="C177" s="52"/>
      <c r="D177" s="317"/>
      <c r="E177" s="318"/>
      <c r="F177" s="243"/>
      <c r="G177" s="243"/>
      <c r="H177" s="243"/>
      <c r="I177" s="52"/>
      <c r="J177" s="22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ht="15.75" customHeight="1">
      <c r="A178" s="1"/>
      <c r="B178" s="52"/>
      <c r="C178" s="52"/>
      <c r="D178" s="317"/>
      <c r="E178" s="318"/>
      <c r="F178" s="243"/>
      <c r="G178" s="243"/>
      <c r="H178" s="243"/>
      <c r="I178" s="52"/>
      <c r="J178" s="22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ht="15.75" customHeight="1">
      <c r="A179" s="1"/>
      <c r="B179" s="52"/>
      <c r="C179" s="52"/>
      <c r="D179" s="317"/>
      <c r="E179" s="318"/>
      <c r="F179" s="243"/>
      <c r="G179" s="243"/>
      <c r="H179" s="243"/>
      <c r="I179" s="52"/>
      <c r="J179" s="22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ht="15.75" customHeight="1">
      <c r="A180" s="1"/>
      <c r="B180" s="52"/>
      <c r="C180" s="52"/>
      <c r="D180" s="317"/>
      <c r="E180" s="318"/>
      <c r="F180" s="243"/>
      <c r="G180" s="243"/>
      <c r="H180" s="243"/>
      <c r="I180" s="52"/>
      <c r="J180" s="22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ht="15.75" customHeight="1">
      <c r="A181" s="1"/>
      <c r="B181" s="52"/>
      <c r="C181" s="52"/>
      <c r="D181" s="317"/>
      <c r="E181" s="318"/>
      <c r="F181" s="243"/>
      <c r="G181" s="243"/>
      <c r="H181" s="243"/>
      <c r="I181" s="52"/>
      <c r="J181" s="22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ht="15.75" customHeight="1">
      <c r="A182" s="1"/>
      <c r="B182" s="52"/>
      <c r="C182" s="52"/>
      <c r="D182" s="317"/>
      <c r="E182" s="318"/>
      <c r="F182" s="243"/>
      <c r="G182" s="243"/>
      <c r="H182" s="243"/>
      <c r="I182" s="52"/>
      <c r="J182" s="22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ht="15.75" customHeight="1">
      <c r="A183" s="1"/>
      <c r="B183" s="319"/>
      <c r="C183" s="319"/>
      <c r="D183" s="320"/>
      <c r="E183" s="321"/>
      <c r="F183" s="322"/>
      <c r="G183" s="322"/>
      <c r="H183" s="243"/>
      <c r="I183" s="52"/>
      <c r="J183" s="22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ht="15.75" customHeight="1">
      <c r="A184" s="1"/>
      <c r="B184" s="319"/>
      <c r="C184" s="319"/>
      <c r="D184" s="320"/>
      <c r="E184" s="321"/>
      <c r="F184" s="322"/>
      <c r="G184" s="322"/>
      <c r="H184" s="243"/>
      <c r="I184" s="52"/>
      <c r="J184" s="22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ht="15.75" customHeight="1">
      <c r="A185" s="1"/>
      <c r="B185" s="319"/>
      <c r="C185" s="319"/>
      <c r="D185" s="320"/>
      <c r="E185" s="321"/>
      <c r="F185" s="322"/>
      <c r="G185" s="322"/>
      <c r="H185" s="243"/>
      <c r="I185" s="52"/>
      <c r="J185" s="22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ht="15.75" customHeight="1">
      <c r="A186" s="1"/>
      <c r="B186" s="319"/>
      <c r="C186" s="319"/>
      <c r="D186" s="320"/>
      <c r="E186" s="321"/>
      <c r="F186" s="322"/>
      <c r="G186" s="322"/>
      <c r="H186" s="243"/>
      <c r="I186" s="52"/>
      <c r="J186" s="22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ht="15.75" customHeight="1">
      <c r="A187" s="1"/>
      <c r="B187" s="319"/>
      <c r="C187" s="319"/>
      <c r="D187" s="320"/>
      <c r="E187" s="321"/>
      <c r="F187" s="322"/>
      <c r="G187" s="322"/>
      <c r="H187" s="243"/>
      <c r="I187" s="52"/>
      <c r="J187" s="22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ht="15.75" customHeight="1">
      <c r="A188" s="1"/>
      <c r="B188" s="319"/>
      <c r="C188" s="319"/>
      <c r="D188" s="320"/>
      <c r="E188" s="321"/>
      <c r="F188" s="322"/>
      <c r="G188" s="322"/>
      <c r="H188" s="243"/>
      <c r="I188" s="52"/>
      <c r="J188" s="22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ht="15.75" customHeight="1">
      <c r="A189" s="1"/>
      <c r="B189" s="319"/>
      <c r="C189" s="319"/>
      <c r="D189" s="320"/>
      <c r="E189" s="321"/>
      <c r="F189" s="322"/>
      <c r="G189" s="322"/>
      <c r="H189" s="243"/>
      <c r="I189" s="52"/>
      <c r="J189" s="22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ht="15.75" customHeight="1">
      <c r="A190" s="1"/>
      <c r="B190" s="319"/>
      <c r="C190" s="319"/>
      <c r="D190" s="319"/>
      <c r="E190" s="319"/>
      <c r="F190" s="319"/>
      <c r="G190" s="319"/>
      <c r="H190" s="52"/>
      <c r="I190" s="52"/>
      <c r="J190" s="22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ht="15.75" customHeight="1">
      <c r="A191" s="1"/>
      <c r="B191" s="319"/>
      <c r="C191" s="319"/>
      <c r="D191" s="319"/>
      <c r="E191" s="319"/>
      <c r="F191" s="319"/>
      <c r="G191" s="319"/>
      <c r="H191" s="52"/>
      <c r="I191" s="52"/>
      <c r="J191" s="22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ht="15.75" customHeight="1">
      <c r="A192" s="1"/>
      <c r="B192" s="319"/>
      <c r="C192" s="319"/>
      <c r="D192" s="320"/>
      <c r="E192" s="321"/>
      <c r="F192" s="322"/>
      <c r="G192" s="322"/>
      <c r="H192" s="243"/>
      <c r="I192" s="52"/>
      <c r="J192" s="22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ht="15.75" customHeight="1">
      <c r="A193" s="1"/>
      <c r="B193" s="319"/>
      <c r="C193" s="319"/>
      <c r="D193" s="320"/>
      <c r="E193" s="321"/>
      <c r="F193" s="322"/>
      <c r="G193" s="322"/>
      <c r="H193" s="243"/>
      <c r="I193" s="52"/>
      <c r="J193" s="22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ht="15.75" customHeight="1">
      <c r="A194" s="1"/>
      <c r="B194" s="319"/>
      <c r="C194" s="319"/>
      <c r="D194" s="320"/>
      <c r="E194" s="321"/>
      <c r="F194" s="322"/>
      <c r="G194" s="322"/>
      <c r="H194" s="243"/>
      <c r="I194" s="52"/>
      <c r="J194" s="22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ht="15.75" customHeight="1">
      <c r="A195" s="1"/>
      <c r="B195" s="319"/>
      <c r="C195" s="319"/>
      <c r="D195" s="320"/>
      <c r="E195" s="321"/>
      <c r="F195" s="322"/>
      <c r="G195" s="322"/>
      <c r="H195" s="243"/>
      <c r="I195" s="52"/>
      <c r="J195" s="22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ht="15.75" customHeight="1">
      <c r="A196" s="1"/>
      <c r="B196" s="319"/>
      <c r="C196" s="319"/>
      <c r="D196" s="320"/>
      <c r="E196" s="321"/>
      <c r="F196" s="322"/>
      <c r="G196" s="322"/>
      <c r="H196" s="243"/>
      <c r="I196" s="52"/>
      <c r="J196" s="22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ht="15.75" customHeight="1">
      <c r="A197" s="1"/>
      <c r="B197" s="319"/>
      <c r="C197" s="319"/>
      <c r="D197" s="320"/>
      <c r="E197" s="321"/>
      <c r="F197" s="322"/>
      <c r="G197" s="322"/>
      <c r="H197" s="243"/>
      <c r="I197" s="52"/>
      <c r="J197" s="22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ht="15.75" customHeight="1">
      <c r="A198" s="1"/>
      <c r="B198" s="319"/>
      <c r="C198" s="319"/>
      <c r="D198" s="320"/>
      <c r="E198" s="321"/>
      <c r="F198" s="322"/>
      <c r="G198" s="322"/>
      <c r="H198" s="243"/>
      <c r="I198" s="52"/>
      <c r="J198" s="22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ht="15.75" customHeight="1">
      <c r="A199" s="1"/>
      <c r="B199" s="319"/>
      <c r="C199" s="319"/>
      <c r="D199" s="320"/>
      <c r="E199" s="321"/>
      <c r="F199" s="322"/>
      <c r="G199" s="322"/>
      <c r="H199" s="243"/>
      <c r="I199" s="52"/>
      <c r="J199" s="22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ht="15.75" customHeight="1">
      <c r="A200" s="1"/>
      <c r="B200" s="319"/>
      <c r="C200" s="319"/>
      <c r="D200" s="320"/>
      <c r="E200" s="321"/>
      <c r="F200" s="322"/>
      <c r="G200" s="322"/>
      <c r="H200" s="243"/>
      <c r="I200" s="52"/>
      <c r="J200" s="22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ht="15.75" customHeight="1">
      <c r="A201" s="1"/>
      <c r="B201" s="319"/>
      <c r="C201" s="319"/>
      <c r="D201" s="320"/>
      <c r="E201" s="321"/>
      <c r="F201" s="322"/>
      <c r="G201" s="322"/>
      <c r="H201" s="243"/>
      <c r="I201" s="52"/>
      <c r="J201" s="22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ht="15.75" customHeight="1">
      <c r="A202" s="1"/>
      <c r="B202" s="319"/>
      <c r="C202" s="319"/>
      <c r="D202" s="320"/>
      <c r="E202" s="321"/>
      <c r="F202" s="322"/>
      <c r="G202" s="322"/>
      <c r="H202" s="243"/>
      <c r="I202" s="52"/>
      <c r="J202" s="22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ht="15.75" customHeight="1">
      <c r="A203" s="1"/>
      <c r="B203" s="319"/>
      <c r="C203" s="319"/>
      <c r="D203" s="320"/>
      <c r="E203" s="321"/>
      <c r="F203" s="322"/>
      <c r="G203" s="322"/>
      <c r="H203" s="243"/>
      <c r="I203" s="52"/>
      <c r="J203" s="22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ht="15.75" customHeight="1">
      <c r="A204" s="1"/>
      <c r="B204" s="319"/>
      <c r="C204" s="319"/>
      <c r="D204" s="320"/>
      <c r="E204" s="321"/>
      <c r="F204" s="322"/>
      <c r="G204" s="322"/>
      <c r="H204" s="243"/>
      <c r="I204" s="52"/>
      <c r="J204" s="22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ht="15.75" customHeight="1">
      <c r="A205" s="1"/>
      <c r="B205" s="319"/>
      <c r="C205" s="319"/>
      <c r="D205" s="320"/>
      <c r="E205" s="321"/>
      <c r="F205" s="322"/>
      <c r="G205" s="322"/>
      <c r="H205" s="243"/>
      <c r="I205" s="52"/>
      <c r="J205" s="22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ht="15.75" customHeight="1">
      <c r="A206" s="1"/>
      <c r="B206" s="319"/>
      <c r="C206" s="319"/>
      <c r="D206" s="320"/>
      <c r="E206" s="321"/>
      <c r="F206" s="322"/>
      <c r="G206" s="322"/>
      <c r="H206" s="243"/>
      <c r="I206" s="52"/>
      <c r="J206" s="22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ht="15.75" customHeight="1">
      <c r="A207" s="1"/>
      <c r="B207" s="319"/>
      <c r="C207" s="319"/>
      <c r="D207" s="320"/>
      <c r="E207" s="321"/>
      <c r="F207" s="322"/>
      <c r="G207" s="322"/>
      <c r="H207" s="243"/>
      <c r="I207" s="52"/>
      <c r="J207" s="22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ht="15.75" customHeight="1">
      <c r="A208" s="1"/>
      <c r="B208" s="319"/>
      <c r="C208" s="319"/>
      <c r="D208" s="320"/>
      <c r="E208" s="321"/>
      <c r="F208" s="322"/>
      <c r="G208" s="322"/>
      <c r="H208" s="243"/>
      <c r="I208" s="52"/>
      <c r="J208" s="22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ht="15.75" customHeight="1">
      <c r="A209" s="1"/>
      <c r="B209" s="319"/>
      <c r="C209" s="319"/>
      <c r="D209" s="320"/>
      <c r="E209" s="321"/>
      <c r="F209" s="322"/>
      <c r="G209" s="322"/>
      <c r="H209" s="243"/>
      <c r="I209" s="52"/>
      <c r="J209" s="22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ht="15.75" customHeight="1">
      <c r="A210" s="1"/>
      <c r="B210" s="319"/>
      <c r="C210" s="319"/>
      <c r="D210" s="320"/>
      <c r="E210" s="321"/>
      <c r="F210" s="322"/>
      <c r="G210" s="322"/>
      <c r="H210" s="243"/>
      <c r="I210" s="52"/>
      <c r="J210" s="22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ht="15.75" customHeight="1">
      <c r="A211" s="1"/>
      <c r="B211" s="319"/>
      <c r="C211" s="319"/>
      <c r="D211" s="320"/>
      <c r="E211" s="321"/>
      <c r="F211" s="322"/>
      <c r="G211" s="322"/>
      <c r="H211" s="243"/>
      <c r="I211" s="52"/>
      <c r="J211" s="22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ht="15.75" customHeight="1">
      <c r="A212" s="1"/>
      <c r="B212" s="319"/>
      <c r="C212" s="319"/>
      <c r="D212" s="320"/>
      <c r="E212" s="321"/>
      <c r="F212" s="322"/>
      <c r="G212" s="322"/>
      <c r="H212" s="243"/>
      <c r="I212" s="52"/>
      <c r="J212" s="22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ht="15.75" customHeight="1">
      <c r="A213" s="1"/>
      <c r="B213" s="319"/>
      <c r="C213" s="319"/>
      <c r="D213" s="320"/>
      <c r="E213" s="321"/>
      <c r="F213" s="322"/>
      <c r="G213" s="322"/>
      <c r="H213" s="243"/>
      <c r="I213" s="52"/>
      <c r="J213" s="22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ht="15.75" customHeight="1">
      <c r="A214" s="1"/>
      <c r="B214" s="319"/>
      <c r="C214" s="319"/>
      <c r="D214" s="320"/>
      <c r="E214" s="321"/>
      <c r="F214" s="322"/>
      <c r="G214" s="322"/>
      <c r="H214" s="243"/>
      <c r="I214" s="52"/>
      <c r="J214" s="22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ht="15.75" customHeight="1">
      <c r="A215" s="1"/>
      <c r="B215" s="319"/>
      <c r="C215" s="319"/>
      <c r="D215" s="320"/>
      <c r="E215" s="321"/>
      <c r="F215" s="322"/>
      <c r="G215" s="322"/>
      <c r="H215" s="243"/>
      <c r="I215" s="52"/>
      <c r="J215" s="22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ht="15.75" customHeight="1">
      <c r="A216" s="1"/>
      <c r="B216" s="319"/>
      <c r="C216" s="319"/>
      <c r="D216" s="320"/>
      <c r="E216" s="321"/>
      <c r="F216" s="322"/>
      <c r="G216" s="322"/>
      <c r="H216" s="243"/>
      <c r="I216" s="52"/>
      <c r="J216" s="22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ht="15.75" customHeight="1">
      <c r="A217" s="1"/>
      <c r="B217" s="319"/>
      <c r="C217" s="319"/>
      <c r="D217" s="320"/>
      <c r="E217" s="321"/>
      <c r="F217" s="322"/>
      <c r="G217" s="322"/>
      <c r="H217" s="243"/>
      <c r="I217" s="52"/>
      <c r="J217" s="22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ht="15.75" customHeight="1">
      <c r="A218" s="1"/>
      <c r="B218" s="319"/>
      <c r="C218" s="319"/>
      <c r="D218" s="320"/>
      <c r="E218" s="321"/>
      <c r="F218" s="322"/>
      <c r="G218" s="322"/>
      <c r="H218" s="243"/>
      <c r="I218" s="52"/>
      <c r="J218" s="22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ht="15.75" customHeight="1">
      <c r="A219" s="1"/>
      <c r="B219" s="319"/>
      <c r="C219" s="319"/>
      <c r="D219" s="320"/>
      <c r="E219" s="321"/>
      <c r="F219" s="322"/>
      <c r="G219" s="322"/>
      <c r="H219" s="243"/>
      <c r="I219" s="52"/>
      <c r="J219" s="22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ht="15.75" customHeight="1">
      <c r="A220" s="1"/>
      <c r="B220" s="319"/>
      <c r="C220" s="319"/>
      <c r="D220" s="320"/>
      <c r="E220" s="321"/>
      <c r="F220" s="322"/>
      <c r="G220" s="322"/>
      <c r="H220" s="243"/>
      <c r="I220" s="52"/>
      <c r="J220" s="22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ht="15.75" customHeight="1">
      <c r="A221" s="1"/>
      <c r="B221" s="319"/>
      <c r="C221" s="319"/>
      <c r="D221" s="320"/>
      <c r="E221" s="321"/>
      <c r="F221" s="322"/>
      <c r="G221" s="322"/>
      <c r="H221" s="243"/>
      <c r="I221" s="52"/>
      <c r="J221" s="22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ht="15.75" customHeight="1">
      <c r="A222" s="1"/>
      <c r="B222" s="319"/>
      <c r="C222" s="319"/>
      <c r="D222" s="320"/>
      <c r="E222" s="321"/>
      <c r="F222" s="322"/>
      <c r="G222" s="322"/>
      <c r="H222" s="243"/>
      <c r="I222" s="52"/>
      <c r="J222" s="22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ht="15.75" customHeight="1">
      <c r="A223" s="1"/>
      <c r="B223" s="319"/>
      <c r="C223" s="319"/>
      <c r="D223" s="319"/>
      <c r="E223" s="319"/>
      <c r="F223" s="319"/>
      <c r="G223" s="319"/>
      <c r="H223" s="52"/>
      <c r="I223" s="52"/>
      <c r="J223" s="22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ht="15.75" customHeight="1">
      <c r="A224" s="1"/>
      <c r="B224" s="319"/>
      <c r="C224" s="319"/>
      <c r="D224" s="319"/>
      <c r="E224" s="319"/>
      <c r="F224" s="319"/>
      <c r="G224" s="319"/>
      <c r="H224" s="52"/>
      <c r="I224" s="52"/>
      <c r="J224" s="22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ht="15.75" customHeight="1">
      <c r="A225" s="1"/>
      <c r="B225" s="319"/>
      <c r="C225" s="319"/>
      <c r="D225" s="319"/>
      <c r="E225" s="319"/>
      <c r="F225" s="319"/>
      <c r="G225" s="319"/>
      <c r="H225" s="52"/>
      <c r="I225" s="52"/>
      <c r="J225" s="22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ht="15.75" customHeight="1">
      <c r="A226" s="1"/>
      <c r="B226" s="319"/>
      <c r="C226" s="319"/>
      <c r="D226" s="319"/>
      <c r="E226" s="319"/>
      <c r="F226" s="319"/>
      <c r="G226" s="319"/>
      <c r="H226" s="52"/>
      <c r="I226" s="52"/>
      <c r="J226" s="22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ht="15.75" customHeight="1">
      <c r="A227" s="1"/>
      <c r="H227" s="1"/>
      <c r="I227" s="1"/>
      <c r="J227" s="10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ht="15.75" customHeight="1">
      <c r="A228" s="1"/>
      <c r="H228" s="1"/>
      <c r="I228" s="1"/>
      <c r="J228" s="10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ht="15.75" customHeight="1">
      <c r="A229" s="1"/>
      <c r="H229" s="1"/>
      <c r="I229" s="1"/>
      <c r="J229" s="10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ht="15.75" customHeight="1">
      <c r="A230" s="1"/>
      <c r="H230" s="1"/>
      <c r="I230" s="1"/>
      <c r="J230" s="10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ht="15.75" customHeight="1">
      <c r="A231" s="1"/>
      <c r="H231" s="1"/>
      <c r="I231" s="1"/>
      <c r="J231" s="10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ht="15.75" customHeight="1">
      <c r="A232" s="1"/>
      <c r="H232" s="1"/>
      <c r="I232" s="1"/>
      <c r="J232" s="10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ht="15.75" customHeight="1">
      <c r="A233" s="1"/>
      <c r="H233" s="1"/>
      <c r="I233" s="1"/>
      <c r="J233" s="10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ht="15.75" customHeight="1">
      <c r="A234" s="1"/>
      <c r="H234" s="1"/>
      <c r="I234" s="1"/>
      <c r="J234" s="10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ht="15.75" customHeight="1">
      <c r="A235" s="1"/>
      <c r="H235" s="1"/>
      <c r="I235" s="1"/>
      <c r="J235" s="10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ht="15.75" customHeight="1">
      <c r="A236" s="1"/>
      <c r="H236" s="1"/>
      <c r="I236" s="1"/>
      <c r="J236" s="10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ht="15.75" customHeight="1">
      <c r="A237" s="1"/>
      <c r="H237" s="1"/>
      <c r="I237" s="1"/>
      <c r="J237" s="10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ht="15.75" customHeight="1">
      <c r="A238" s="1"/>
      <c r="H238" s="1"/>
      <c r="I238" s="1"/>
      <c r="J238" s="10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ht="15.75" customHeight="1">
      <c r="A239" s="1"/>
      <c r="H239" s="1"/>
      <c r="I239" s="1"/>
      <c r="J239" s="10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ht="15.75" customHeight="1">
      <c r="A240" s="1"/>
      <c r="H240" s="1"/>
      <c r="I240" s="1"/>
      <c r="J240" s="10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ht="15.75" customHeight="1">
      <c r="A241" s="1"/>
      <c r="H241" s="1"/>
      <c r="I241" s="1"/>
      <c r="J241" s="10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ht="15.75" customHeight="1">
      <c r="A242" s="1"/>
      <c r="H242" s="1"/>
      <c r="I242" s="1"/>
      <c r="J242" s="10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ht="15.75" customHeight="1">
      <c r="A243" s="1"/>
      <c r="H243" s="1"/>
      <c r="I243" s="1"/>
      <c r="J243" s="10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ht="15.75" customHeight="1">
      <c r="A244" s="1"/>
      <c r="H244" s="1"/>
      <c r="I244" s="1"/>
      <c r="J244" s="10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ht="15.75" customHeight="1">
      <c r="A245" s="1"/>
      <c r="H245" s="1"/>
      <c r="I245" s="1"/>
      <c r="J245" s="10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ht="15.75" customHeight="1">
      <c r="A246" s="1"/>
      <c r="H246" s="1"/>
      <c r="I246" s="1"/>
      <c r="J246" s="10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ht="15.75" customHeight="1">
      <c r="A247" s="1"/>
      <c r="H247" s="1"/>
      <c r="I247" s="1"/>
      <c r="J247" s="10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ht="15.75" customHeight="1">
      <c r="A248" s="1"/>
      <c r="H248" s="1"/>
      <c r="I248" s="1"/>
      <c r="J248" s="10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ht="15.75" customHeight="1">
      <c r="A249" s="1"/>
      <c r="H249" s="1"/>
      <c r="I249" s="1"/>
      <c r="J249" s="10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ht="15.75" customHeight="1">
      <c r="A250" s="1"/>
      <c r="H250" s="1"/>
      <c r="I250" s="1"/>
      <c r="J250" s="10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ht="15.75" customHeight="1">
      <c r="A251" s="1"/>
      <c r="H251" s="1"/>
      <c r="I251" s="1"/>
      <c r="J251" s="10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ht="15.75" customHeight="1">
      <c r="A252" s="1"/>
      <c r="H252" s="1"/>
      <c r="I252" s="1"/>
      <c r="J252" s="10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ht="15.75" customHeight="1">
      <c r="A253" s="1"/>
      <c r="H253" s="1"/>
      <c r="I253" s="1"/>
      <c r="J253" s="10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ht="15.75" customHeight="1">
      <c r="A254" s="1"/>
      <c r="H254" s="1"/>
      <c r="I254" s="1"/>
      <c r="J254" s="10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ht="15.75" customHeight="1">
      <c r="A255" s="1"/>
      <c r="H255" s="1"/>
      <c r="I255" s="1"/>
      <c r="J255" s="10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ht="15.75" customHeight="1">
      <c r="A256" s="1"/>
      <c r="H256" s="1"/>
      <c r="I256" s="1"/>
      <c r="J256" s="10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ht="15.75" customHeight="1">
      <c r="A257" s="1"/>
      <c r="H257" s="1"/>
      <c r="I257" s="1"/>
      <c r="J257" s="10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ht="15.75" customHeight="1">
      <c r="A258" s="1"/>
      <c r="H258" s="1"/>
      <c r="I258" s="1"/>
      <c r="J258" s="10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ht="15.75" customHeight="1">
      <c r="A259" s="1"/>
      <c r="H259" s="1"/>
      <c r="I259" s="1"/>
      <c r="J259" s="10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ht="15.75" customHeight="1">
      <c r="A260" s="1"/>
      <c r="H260" s="1"/>
      <c r="I260" s="1"/>
      <c r="J260" s="10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ht="15.75" customHeight="1">
      <c r="A261" s="1"/>
      <c r="H261" s="1"/>
      <c r="I261" s="1"/>
      <c r="J261" s="10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ht="15.75" customHeight="1">
      <c r="A262" s="1"/>
      <c r="H262" s="1"/>
      <c r="I262" s="1"/>
      <c r="J262" s="10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ht="15.75" customHeight="1">
      <c r="A263" s="1"/>
      <c r="H263" s="1"/>
      <c r="I263" s="1"/>
      <c r="J263" s="10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ht="15.75" customHeight="1">
      <c r="A264" s="1"/>
      <c r="H264" s="1"/>
      <c r="I264" s="1"/>
      <c r="J264" s="10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ht="15.75" customHeight="1">
      <c r="A265" s="1"/>
      <c r="H265" s="1"/>
      <c r="I265" s="1"/>
      <c r="J265" s="10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ht="15.75" customHeight="1">
      <c r="A266" s="1"/>
      <c r="H266" s="1"/>
      <c r="I266" s="1"/>
      <c r="J266" s="10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ht="15.75" customHeight="1">
      <c r="A267" s="1"/>
      <c r="H267" s="1"/>
      <c r="I267" s="1"/>
      <c r="J267" s="10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ht="15.75" customHeight="1">
      <c r="A268" s="1"/>
      <c r="H268" s="1"/>
      <c r="I268" s="1"/>
      <c r="J268" s="10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ht="15.75" customHeight="1">
      <c r="A269" s="1"/>
      <c r="H269" s="1"/>
      <c r="I269" s="1"/>
      <c r="J269" s="10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ht="15.75" customHeight="1">
      <c r="A270" s="1"/>
      <c r="H270" s="1"/>
      <c r="I270" s="1"/>
      <c r="J270" s="10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ht="15.75" customHeight="1">
      <c r="A271" s="1"/>
      <c r="H271" s="1"/>
      <c r="I271" s="1"/>
      <c r="J271" s="10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ht="15.75" customHeight="1">
      <c r="A272" s="1"/>
      <c r="H272" s="1"/>
      <c r="I272" s="1"/>
      <c r="J272" s="10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ht="15.75" customHeight="1">
      <c r="A273" s="1"/>
      <c r="H273" s="1"/>
      <c r="I273" s="1"/>
      <c r="J273" s="10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ht="15.75" customHeight="1">
      <c r="A274" s="1"/>
      <c r="H274" s="1"/>
      <c r="I274" s="1"/>
      <c r="J274" s="10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ht="15.75" customHeight="1">
      <c r="A275" s="1"/>
      <c r="H275" s="1"/>
      <c r="I275" s="1"/>
      <c r="J275" s="10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ht="15.75" customHeight="1">
      <c r="A276" s="1"/>
      <c r="H276" s="1"/>
      <c r="I276" s="1"/>
      <c r="J276" s="10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ht="15.75" customHeight="1">
      <c r="A277" s="1"/>
      <c r="H277" s="1"/>
      <c r="I277" s="1"/>
      <c r="J277" s="10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ht="15.75" customHeight="1">
      <c r="A278" s="1"/>
      <c r="H278" s="1"/>
      <c r="I278" s="1"/>
      <c r="J278" s="10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ht="15.75" customHeight="1">
      <c r="A279" s="1"/>
      <c r="H279" s="1"/>
      <c r="I279" s="1"/>
      <c r="J279" s="10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ht="15.75" customHeight="1">
      <c r="A280" s="1"/>
      <c r="H280" s="1"/>
      <c r="I280" s="1"/>
      <c r="J280" s="10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ht="15.75" customHeight="1">
      <c r="A281" s="1"/>
      <c r="H281" s="1"/>
      <c r="I281" s="1"/>
      <c r="J281" s="10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ht="15.75" customHeight="1">
      <c r="A282" s="1"/>
      <c r="H282" s="1"/>
      <c r="I282" s="1"/>
      <c r="J282" s="10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ht="15.75" customHeight="1">
      <c r="A283" s="1"/>
      <c r="H283" s="1"/>
      <c r="I283" s="1"/>
      <c r="J283" s="10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ht="15.75" customHeight="1">
      <c r="A284" s="1"/>
      <c r="H284" s="1"/>
      <c r="I284" s="1"/>
      <c r="J284" s="10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ht="15.75" customHeight="1">
      <c r="A285" s="1"/>
      <c r="H285" s="1"/>
      <c r="I285" s="1"/>
      <c r="J285" s="10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ht="15.75" customHeight="1">
      <c r="A286" s="1"/>
      <c r="H286" s="1"/>
      <c r="I286" s="1"/>
      <c r="J286" s="10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ht="15.75" customHeight="1">
      <c r="A287" s="1"/>
      <c r="H287" s="1"/>
      <c r="I287" s="1"/>
      <c r="J287" s="10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ht="15.75" customHeight="1">
      <c r="A288" s="1"/>
      <c r="H288" s="1"/>
      <c r="I288" s="1"/>
      <c r="J288" s="10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ht="15.75" customHeight="1">
      <c r="A289" s="1"/>
      <c r="H289" s="1"/>
      <c r="I289" s="1"/>
      <c r="J289" s="10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ht="15.75" customHeight="1">
      <c r="A290" s="1"/>
      <c r="H290" s="1"/>
      <c r="I290" s="1"/>
      <c r="J290" s="10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ht="15.75" customHeight="1">
      <c r="A291" s="1"/>
      <c r="H291" s="1"/>
      <c r="I291" s="1"/>
      <c r="J291" s="10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ht="15.75" customHeight="1">
      <c r="A292" s="1"/>
      <c r="H292" s="1"/>
      <c r="I292" s="1"/>
      <c r="J292" s="10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ht="15.75" customHeight="1">
      <c r="A293" s="1"/>
      <c r="H293" s="1"/>
      <c r="I293" s="1"/>
      <c r="J293" s="10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ht="15.75" customHeight="1">
      <c r="A294" s="1"/>
      <c r="J294" s="10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ht="15.75" customHeight="1">
      <c r="A295" s="1"/>
      <c r="J295" s="10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ht="15.75" customHeight="1">
      <c r="A296" s="1"/>
      <c r="J296" s="10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ht="15.75" customHeight="1">
      <c r="A297" s="1"/>
      <c r="J297" s="10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ht="15.75" customHeight="1">
      <c r="A298" s="1"/>
      <c r="J298" s="10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ht="15.75" customHeight="1">
      <c r="A299" s="1"/>
      <c r="J299" s="10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ht="15.75" customHeight="1">
      <c r="A300" s="1"/>
      <c r="J300" s="10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ht="15.75" customHeight="1">
      <c r="A301" s="1"/>
      <c r="J301" s="10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ht="15.75" customHeight="1">
      <c r="A302" s="1"/>
      <c r="J302" s="10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ht="15.75" customHeight="1">
      <c r="A303" s="1"/>
      <c r="J303" s="10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ht="15.75" customHeight="1">
      <c r="A304" s="1"/>
      <c r="J304" s="10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ht="15.75" customHeight="1">
      <c r="A305" s="1"/>
      <c r="J305" s="10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ht="15.75" customHeight="1">
      <c r="A306" s="1"/>
      <c r="J306" s="10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ht="15.75" customHeight="1">
      <c r="A307" s="1"/>
      <c r="J307" s="10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ht="15.75" customHeight="1">
      <c r="A308" s="1"/>
      <c r="J308" s="10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ht="15.75" customHeight="1">
      <c r="A309" s="1"/>
      <c r="J309" s="10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ht="15.75" customHeight="1">
      <c r="A310" s="1"/>
      <c r="J310" s="10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ht="15.75" customHeight="1">
      <c r="A311" s="1"/>
      <c r="J311" s="10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ht="15.75" customHeight="1">
      <c r="A312" s="1"/>
      <c r="J312" s="10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ht="15.75" customHeight="1">
      <c r="A313" s="1"/>
      <c r="J313" s="10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ht="15.75" customHeight="1">
      <c r="A314" s="1"/>
      <c r="J314" s="10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ht="15.75" customHeight="1">
      <c r="A315" s="1"/>
      <c r="J315" s="10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ht="15.75" customHeight="1">
      <c r="A316" s="1"/>
      <c r="J316" s="10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ht="15.75" customHeight="1">
      <c r="A317" s="1"/>
      <c r="J317" s="10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ht="15.75" customHeight="1">
      <c r="A318" s="1"/>
      <c r="J318" s="10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ht="15.75" customHeight="1">
      <c r="A319" s="1"/>
      <c r="J319" s="10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ht="15.75" customHeight="1">
      <c r="A320" s="1"/>
      <c r="J320" s="10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ht="15.75" customHeight="1">
      <c r="A321" s="1"/>
      <c r="J321" s="10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ht="15.75" customHeight="1">
      <c r="A322" s="1"/>
      <c r="J322" s="10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ht="15.75" customHeight="1">
      <c r="A323" s="1"/>
      <c r="J323" s="10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ht="15.75" customHeight="1">
      <c r="A324" s="1"/>
      <c r="J324" s="10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ht="15.75" customHeight="1">
      <c r="A325" s="1"/>
      <c r="J325" s="10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ht="15.75" customHeight="1">
      <c r="A326" s="1"/>
      <c r="J326" s="10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ht="15.75" customHeight="1">
      <c r="A327" s="1"/>
      <c r="J327" s="10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ht="15.75" customHeight="1">
      <c r="A328" s="1"/>
      <c r="J328" s="10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ht="15.75" customHeight="1">
      <c r="A329" s="1"/>
      <c r="J329" s="10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ht="15.75" customHeight="1">
      <c r="A330" s="1"/>
      <c r="J330" s="10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ht="15.75" customHeight="1">
      <c r="A331" s="1"/>
      <c r="J331" s="10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ht="15.75" customHeight="1">
      <c r="A332" s="1"/>
      <c r="J332" s="10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ht="15.75" customHeight="1">
      <c r="A333" s="1"/>
      <c r="J333" s="10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ht="15.75" customHeight="1">
      <c r="A334" s="1"/>
      <c r="J334" s="10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ht="15.75" customHeight="1">
      <c r="A335" s="1"/>
      <c r="J335" s="10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ht="15.75" customHeight="1">
      <c r="A336" s="1"/>
      <c r="J336" s="10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ht="15.75" customHeight="1">
      <c r="A337" s="1"/>
      <c r="J337" s="10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ht="15.75" customHeight="1">
      <c r="A338" s="1"/>
      <c r="J338" s="10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ht="15.75" customHeight="1">
      <c r="A339" s="1"/>
      <c r="J339" s="10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ht="15.75" customHeight="1">
      <c r="A340" s="1"/>
      <c r="J340" s="10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ht="15.75" customHeight="1">
      <c r="A341" s="1"/>
      <c r="J341" s="10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ht="15.75" customHeight="1">
      <c r="A342" s="1"/>
      <c r="J342" s="10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ht="15.75" customHeight="1">
      <c r="A343" s="1"/>
      <c r="J343" s="10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ht="15.75" customHeight="1">
      <c r="A344" s="1"/>
      <c r="J344" s="10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ht="15.75" customHeight="1">
      <c r="A345" s="1"/>
      <c r="J345" s="10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ht="15.75" customHeight="1">
      <c r="A346" s="1"/>
      <c r="J346" s="10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ht="15.75" customHeight="1">
      <c r="A347" s="1"/>
      <c r="J347" s="10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ht="15.75" customHeight="1">
      <c r="A348" s="1"/>
      <c r="J348" s="10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ht="15.75" customHeight="1">
      <c r="A349" s="1"/>
      <c r="J349" s="10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ht="15.75" customHeight="1">
      <c r="A350" s="1"/>
      <c r="J350" s="10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ht="15.75" customHeight="1">
      <c r="A351" s="1"/>
      <c r="J351" s="10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ht="15.75" customHeight="1">
      <c r="A352" s="1"/>
      <c r="J352" s="10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ht="15.75" customHeight="1">
      <c r="A353" s="1"/>
      <c r="J353" s="10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ht="15.75" customHeight="1">
      <c r="A354" s="1"/>
      <c r="J354" s="10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ht="15.75" customHeight="1">
      <c r="A355" s="1"/>
      <c r="J355" s="10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ht="15.75" customHeight="1">
      <c r="A356" s="1"/>
      <c r="J356" s="10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ht="15.75" customHeight="1">
      <c r="A357" s="1"/>
      <c r="J357" s="10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ht="15.75" customHeight="1">
      <c r="A358" s="1"/>
      <c r="J358" s="10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ht="15.75" customHeight="1">
      <c r="A359" s="1"/>
      <c r="J359" s="10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ht="15.75" customHeight="1">
      <c r="A360" s="1"/>
      <c r="J360" s="10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ht="15.75" customHeight="1">
      <c r="A361" s="1"/>
      <c r="J361" s="10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ht="15.75" customHeight="1">
      <c r="A362" s="1"/>
      <c r="J362" s="10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ht="15.75" customHeight="1">
      <c r="A363" s="1"/>
      <c r="J363" s="10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ht="15.75" customHeight="1">
      <c r="A364" s="1"/>
      <c r="J364" s="10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ht="15.75" customHeight="1">
      <c r="A365" s="1"/>
      <c r="J365" s="10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ht="15.75" customHeight="1">
      <c r="A366" s="1"/>
      <c r="J366" s="10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ht="15.75" customHeight="1">
      <c r="A367" s="1"/>
      <c r="J367" s="10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ht="15.75" customHeight="1">
      <c r="A368" s="1"/>
      <c r="J368" s="10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ht="15.75" customHeight="1">
      <c r="A369" s="1"/>
      <c r="J369" s="10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ht="15.75" customHeight="1">
      <c r="A370" s="1"/>
      <c r="J370" s="10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ht="15.75" customHeight="1">
      <c r="A371" s="1"/>
      <c r="J371" s="10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ht="15.75" customHeight="1">
      <c r="A372" s="1"/>
      <c r="J372" s="10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ht="15.75" customHeight="1">
      <c r="A373" s="1"/>
      <c r="J373" s="10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ht="15.75" customHeight="1">
      <c r="A374" s="1"/>
      <c r="J374" s="10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ht="15.75" customHeight="1">
      <c r="A375" s="1"/>
      <c r="J375" s="10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ht="15.75" customHeight="1">
      <c r="A376" s="1"/>
      <c r="J376" s="10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ht="15.75" customHeight="1">
      <c r="A377" s="1"/>
      <c r="J377" s="10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ht="15.75" customHeight="1">
      <c r="A378" s="1"/>
      <c r="J378" s="10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ht="15.75" customHeight="1">
      <c r="A379" s="1"/>
      <c r="J379" s="10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ht="15.75" customHeight="1">
      <c r="A380" s="1"/>
      <c r="J380" s="10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ht="15.75" customHeight="1">
      <c r="A381" s="1"/>
      <c r="J381" s="10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ht="15.75" customHeight="1">
      <c r="A382" s="1"/>
      <c r="J382" s="10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ht="15.75" customHeight="1">
      <c r="A383" s="1"/>
      <c r="J383" s="10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ht="15.75" customHeight="1">
      <c r="A384" s="1"/>
      <c r="J384" s="10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ht="15.75" customHeight="1">
      <c r="A385" s="1"/>
      <c r="J385" s="10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ht="15.75" customHeight="1">
      <c r="A386" s="1"/>
      <c r="J386" s="10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ht="15.75" customHeight="1">
      <c r="A387" s="1"/>
      <c r="J387" s="10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ht="15.75" customHeight="1">
      <c r="A388" s="1"/>
      <c r="J388" s="10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ht="15.75" customHeight="1">
      <c r="A389" s="1"/>
      <c r="J389" s="10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ht="15.75" customHeight="1">
      <c r="A390" s="1"/>
      <c r="J390" s="10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ht="15.75" customHeight="1">
      <c r="A391" s="1"/>
      <c r="J391" s="10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ht="15.75" customHeight="1">
      <c r="A392" s="1"/>
      <c r="J392" s="10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ht="15.75" customHeight="1">
      <c r="A393" s="1"/>
      <c r="J393" s="10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ht="15.75" customHeight="1">
      <c r="A394" s="1"/>
      <c r="J394" s="10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ht="15.75" customHeight="1">
      <c r="A395" s="1"/>
      <c r="J395" s="10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ht="15.75" customHeight="1">
      <c r="A396" s="1"/>
      <c r="J396" s="10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ht="15.75" customHeight="1">
      <c r="A397" s="1"/>
      <c r="J397" s="10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ht="15.75" customHeight="1">
      <c r="A398" s="1"/>
      <c r="J398" s="10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ht="15.75" customHeight="1">
      <c r="A399" s="1"/>
      <c r="J399" s="10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ht="15.75" customHeight="1">
      <c r="A400" s="1"/>
      <c r="J400" s="10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ht="15.75" customHeight="1">
      <c r="A401" s="1"/>
      <c r="J401" s="10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ht="15.75" customHeight="1">
      <c r="A402" s="1"/>
      <c r="J402" s="10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ht="15.75" customHeight="1">
      <c r="A403" s="1"/>
      <c r="J403" s="10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ht="15.75" customHeight="1">
      <c r="A404" s="1"/>
      <c r="J404" s="10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ht="15.75" customHeight="1">
      <c r="A405" s="1"/>
      <c r="J405" s="10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ht="15.75" customHeight="1">
      <c r="A406" s="1"/>
      <c r="J406" s="10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ht="15.75" customHeight="1">
      <c r="A407" s="1"/>
      <c r="J407" s="10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ht="15.75" customHeight="1">
      <c r="A408" s="1"/>
      <c r="J408" s="10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ht="15.75" customHeight="1">
      <c r="A409" s="1"/>
      <c r="J409" s="10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ht="15.75" customHeight="1">
      <c r="A410" s="1"/>
      <c r="J410" s="10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ht="15.75" customHeight="1">
      <c r="A411" s="1"/>
      <c r="J411" s="10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ht="15.75" customHeight="1">
      <c r="A412" s="1"/>
      <c r="J412" s="10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ht="15.75" customHeight="1">
      <c r="A413" s="1"/>
      <c r="J413" s="10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ht="15.75" customHeight="1">
      <c r="A414" s="1"/>
      <c r="J414" s="10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ht="15.75" customHeight="1">
      <c r="A415" s="1"/>
      <c r="J415" s="10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ht="15.75" customHeight="1">
      <c r="A416" s="1"/>
      <c r="J416" s="10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ht="15.75" customHeight="1">
      <c r="A417" s="1"/>
      <c r="J417" s="10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ht="15.75" customHeight="1">
      <c r="A418" s="1"/>
      <c r="J418" s="10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ht="15.75" customHeight="1">
      <c r="A419" s="1"/>
      <c r="J419" s="10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ht="15.75" customHeight="1">
      <c r="A420" s="1"/>
      <c r="J420" s="10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ht="15.75" customHeight="1">
      <c r="A421" s="1"/>
      <c r="J421" s="10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ht="15.75" customHeight="1">
      <c r="A422" s="1"/>
      <c r="J422" s="10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ht="15.75" customHeight="1">
      <c r="A423" s="1"/>
      <c r="J423" s="10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ht="15.75" customHeight="1">
      <c r="A424" s="1"/>
      <c r="J424" s="10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ht="15.75" customHeight="1">
      <c r="A425" s="1"/>
      <c r="J425" s="10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ht="15.75" customHeight="1">
      <c r="A426" s="1"/>
      <c r="J426" s="10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ht="15.75" customHeight="1">
      <c r="A427" s="1"/>
      <c r="J427" s="10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ht="15.75" customHeight="1">
      <c r="A428" s="1"/>
      <c r="J428" s="10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ht="15.75" customHeight="1">
      <c r="A429" s="1"/>
      <c r="J429" s="10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ht="15.75" customHeight="1">
      <c r="A430" s="1"/>
      <c r="J430" s="10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ht="15.75" customHeight="1">
      <c r="A431" s="1"/>
      <c r="J431" s="10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ht="15.75" customHeight="1">
      <c r="A432" s="1"/>
      <c r="J432" s="10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ht="15.75" customHeight="1">
      <c r="A433" s="1"/>
      <c r="J433" s="10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ht="15.75" customHeight="1">
      <c r="A434" s="1"/>
      <c r="J434" s="10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ht="15.75" customHeight="1">
      <c r="A435" s="1"/>
      <c r="J435" s="10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ht="15.75" customHeight="1">
      <c r="A436" s="1"/>
      <c r="J436" s="10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ht="15.75" customHeight="1">
      <c r="A437" s="1"/>
      <c r="J437" s="10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ht="15.75" customHeight="1">
      <c r="A438" s="1"/>
      <c r="J438" s="10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ht="15.75" customHeight="1">
      <c r="A439" s="1"/>
      <c r="J439" s="10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ht="15.75" customHeight="1">
      <c r="A440" s="1"/>
      <c r="J440" s="10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ht="15.75" customHeight="1">
      <c r="A441" s="1"/>
      <c r="J441" s="10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ht="15.75" customHeight="1">
      <c r="A442" s="1"/>
      <c r="J442" s="10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ht="15.75" customHeight="1">
      <c r="A443" s="1"/>
      <c r="J443" s="10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ht="15.75" customHeight="1">
      <c r="A444" s="1"/>
      <c r="J444" s="10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ht="15.75" customHeight="1">
      <c r="A445" s="1"/>
      <c r="J445" s="10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ht="15.75" customHeight="1">
      <c r="A446" s="1"/>
      <c r="J446" s="10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ht="15.75" customHeight="1">
      <c r="A447" s="1"/>
      <c r="J447" s="10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ht="15.75" customHeight="1">
      <c r="A448" s="1"/>
      <c r="J448" s="10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ht="15.75" customHeight="1">
      <c r="A449" s="1"/>
      <c r="J449" s="10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ht="15.75" customHeight="1">
      <c r="A450" s="1"/>
      <c r="J450" s="10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ht="15.75" customHeight="1">
      <c r="A451" s="1"/>
      <c r="J451" s="10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ht="15.75" customHeight="1">
      <c r="A452" s="1"/>
      <c r="J452" s="10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ht="15.75" customHeight="1">
      <c r="A453" s="1"/>
      <c r="J453" s="10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ht="15.75" customHeight="1">
      <c r="A454" s="1"/>
      <c r="J454" s="10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ht="15.75" customHeight="1">
      <c r="A455" s="1"/>
      <c r="J455" s="10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ht="15.75" customHeight="1">
      <c r="A456" s="1"/>
      <c r="J456" s="10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ht="15.75" customHeight="1">
      <c r="A457" s="1"/>
      <c r="J457" s="10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ht="15.75" customHeight="1">
      <c r="A458" s="1"/>
      <c r="J458" s="10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ht="15.75" customHeight="1">
      <c r="A459" s="1"/>
      <c r="J459" s="10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ht="15.75" customHeight="1">
      <c r="A460" s="1"/>
      <c r="J460" s="10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ht="15.75" customHeight="1">
      <c r="A461" s="1"/>
      <c r="J461" s="10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ht="15.75" customHeight="1">
      <c r="A462" s="1"/>
      <c r="J462" s="10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ht="15.75" customHeight="1">
      <c r="A463" s="1"/>
      <c r="J463" s="10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ht="15.75" customHeight="1">
      <c r="A464" s="1"/>
      <c r="J464" s="10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ht="15.75" customHeight="1">
      <c r="A465" s="1"/>
      <c r="J465" s="10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ht="15.75" customHeight="1">
      <c r="A466" s="1"/>
      <c r="J466" s="10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ht="15.75" customHeight="1">
      <c r="A467" s="1"/>
      <c r="J467" s="10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ht="15.75" customHeight="1">
      <c r="A468" s="1"/>
      <c r="J468" s="10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ht="15.75" customHeight="1">
      <c r="A469" s="1"/>
      <c r="J469" s="10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ht="15.75" customHeight="1">
      <c r="A470" s="1"/>
      <c r="J470" s="10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ht="15.75" customHeight="1">
      <c r="A471" s="1"/>
      <c r="J471" s="10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ht="15.75" customHeight="1">
      <c r="A472" s="1"/>
      <c r="J472" s="10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ht="15.75" customHeight="1">
      <c r="A473" s="1"/>
      <c r="J473" s="10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ht="15.75" customHeight="1">
      <c r="A474" s="1"/>
      <c r="J474" s="10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ht="15.75" customHeight="1">
      <c r="A475" s="1"/>
      <c r="J475" s="10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ht="15.75" customHeight="1">
      <c r="A476" s="1"/>
      <c r="J476" s="10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ht="15.75" customHeight="1">
      <c r="A477" s="1"/>
      <c r="J477" s="10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ht="15.75" customHeight="1">
      <c r="A478" s="1"/>
      <c r="J478" s="10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ht="15.75" customHeight="1">
      <c r="A479" s="1"/>
      <c r="J479" s="10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ht="15.75" customHeight="1">
      <c r="A480" s="1"/>
      <c r="J480" s="10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ht="15.75" customHeight="1">
      <c r="A481" s="1"/>
      <c r="J481" s="10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ht="15.75" customHeight="1">
      <c r="A482" s="1"/>
      <c r="J482" s="10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ht="15.75" customHeight="1">
      <c r="A483" s="1"/>
      <c r="J483" s="10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ht="15.75" customHeight="1">
      <c r="A484" s="1"/>
      <c r="J484" s="10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ht="15.75" customHeight="1">
      <c r="A485" s="1"/>
      <c r="J485" s="10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ht="15.75" customHeight="1">
      <c r="A486" s="1"/>
      <c r="J486" s="10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ht="15.75" customHeight="1">
      <c r="A487" s="1"/>
      <c r="J487" s="10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ht="15.75" customHeight="1">
      <c r="A488" s="1"/>
      <c r="J488" s="10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ht="15.75" customHeight="1">
      <c r="A489" s="1"/>
      <c r="J489" s="10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ht="15.75" customHeight="1">
      <c r="A490" s="1"/>
      <c r="J490" s="10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ht="15.75" customHeight="1">
      <c r="A491" s="1"/>
      <c r="J491" s="10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ht="15.75" customHeight="1">
      <c r="A492" s="1"/>
      <c r="J492" s="10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ht="15.75" customHeight="1">
      <c r="A493" s="1"/>
      <c r="J493" s="10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ht="15.75" customHeight="1">
      <c r="A494" s="1"/>
      <c r="J494" s="10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ht="15.75" customHeight="1">
      <c r="A495" s="1"/>
      <c r="J495" s="10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ht="15.75" customHeight="1">
      <c r="A496" s="1"/>
      <c r="J496" s="10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ht="15.75" customHeight="1">
      <c r="A497" s="1"/>
      <c r="J497" s="10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ht="15.75" customHeight="1">
      <c r="A498" s="1"/>
      <c r="J498" s="10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ht="15.75" customHeight="1">
      <c r="A499" s="1"/>
      <c r="J499" s="10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ht="15.75" customHeight="1">
      <c r="A500" s="1"/>
      <c r="J500" s="10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ht="15.75" customHeight="1">
      <c r="A501" s="1"/>
      <c r="J501" s="10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ht="15.75" customHeight="1">
      <c r="A502" s="1"/>
      <c r="J502" s="10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ht="15.75" customHeight="1">
      <c r="A503" s="1"/>
      <c r="J503" s="10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ht="15.75" customHeight="1">
      <c r="A504" s="1"/>
      <c r="J504" s="10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ht="15.75" customHeight="1">
      <c r="A505" s="1"/>
      <c r="J505" s="10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ht="15.75" customHeight="1">
      <c r="A506" s="1"/>
      <c r="J506" s="10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ht="15.75" customHeight="1">
      <c r="A507" s="1"/>
      <c r="J507" s="10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ht="15.75" customHeight="1">
      <c r="A508" s="1"/>
      <c r="J508" s="10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ht="15.75" customHeight="1">
      <c r="A509" s="1"/>
      <c r="J509" s="10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ht="15.75" customHeight="1">
      <c r="A510" s="1"/>
      <c r="J510" s="10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ht="15.75" customHeight="1">
      <c r="A511" s="1"/>
      <c r="J511" s="10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ht="15.75" customHeight="1">
      <c r="A512" s="1"/>
      <c r="J512" s="10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ht="15.75" customHeight="1">
      <c r="A513" s="1"/>
      <c r="J513" s="10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ht="15.75" customHeight="1">
      <c r="A514" s="1"/>
      <c r="J514" s="10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ht="15.75" customHeight="1">
      <c r="A515" s="1"/>
      <c r="J515" s="10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ht="15.75" customHeight="1">
      <c r="A516" s="1"/>
      <c r="J516" s="10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ht="15.75" customHeight="1">
      <c r="A517" s="1"/>
      <c r="J517" s="10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ht="15.75" customHeight="1">
      <c r="A518" s="1"/>
      <c r="J518" s="10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ht="15.75" customHeight="1">
      <c r="A519" s="1"/>
      <c r="J519" s="10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ht="15.75" customHeight="1">
      <c r="A520" s="1"/>
      <c r="J520" s="10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ht="15.75" customHeight="1">
      <c r="A521" s="1"/>
      <c r="J521" s="10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ht="15.75" customHeight="1">
      <c r="A522" s="1"/>
      <c r="J522" s="10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ht="15.75" customHeight="1">
      <c r="A523" s="1"/>
      <c r="J523" s="10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ht="15.75" customHeight="1">
      <c r="A524" s="1"/>
      <c r="J524" s="10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ht="15.75" customHeight="1">
      <c r="A525" s="1"/>
      <c r="J525" s="10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ht="15.75" customHeight="1">
      <c r="A526" s="1"/>
      <c r="J526" s="10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ht="15.75" customHeight="1">
      <c r="A527" s="1"/>
      <c r="J527" s="10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ht="15.75" customHeight="1">
      <c r="A528" s="1"/>
      <c r="J528" s="10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ht="15.75" customHeight="1">
      <c r="A529" s="1"/>
      <c r="J529" s="10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ht="15.75" customHeight="1">
      <c r="A530" s="1"/>
      <c r="J530" s="10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ht="15.75" customHeight="1">
      <c r="A531" s="1"/>
      <c r="J531" s="10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ht="15.75" customHeight="1">
      <c r="A532" s="1"/>
      <c r="J532" s="10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ht="15.75" customHeight="1">
      <c r="A533" s="1"/>
      <c r="J533" s="10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ht="15.75" customHeight="1">
      <c r="A534" s="1"/>
      <c r="J534" s="10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ht="15.75" customHeight="1">
      <c r="A535" s="1"/>
      <c r="J535" s="10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ht="15.75" customHeight="1">
      <c r="A536" s="1"/>
      <c r="J536" s="10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ht="15.75" customHeight="1">
      <c r="A537" s="1"/>
      <c r="J537" s="10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ht="15.75" customHeight="1">
      <c r="A538" s="1"/>
      <c r="J538" s="10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ht="15.75" customHeight="1">
      <c r="A539" s="1"/>
      <c r="J539" s="10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ht="15.75" customHeight="1">
      <c r="A540" s="1"/>
      <c r="J540" s="10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ht="15.75" customHeight="1">
      <c r="A541" s="1"/>
      <c r="J541" s="10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ht="15.75" customHeight="1">
      <c r="A542" s="1"/>
      <c r="J542" s="10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ht="15.75" customHeight="1">
      <c r="A543" s="1"/>
      <c r="J543" s="10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ht="15.75" customHeight="1">
      <c r="A544" s="1"/>
      <c r="J544" s="10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ht="15.75" customHeight="1">
      <c r="A545" s="1"/>
      <c r="J545" s="10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ht="15.75" customHeight="1">
      <c r="A546" s="1"/>
      <c r="J546" s="10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ht="15.75" customHeight="1">
      <c r="A547" s="1"/>
      <c r="J547" s="10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ht="15.75" customHeight="1">
      <c r="A548" s="1"/>
      <c r="J548" s="10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ht="15.75" customHeight="1">
      <c r="A549" s="1"/>
      <c r="J549" s="10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ht="15.75" customHeight="1">
      <c r="A550" s="1"/>
      <c r="J550" s="10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ht="15.75" customHeight="1">
      <c r="A551" s="1"/>
      <c r="J551" s="10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ht="15.75" customHeight="1">
      <c r="A552" s="1"/>
      <c r="J552" s="10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ht="15.75" customHeight="1">
      <c r="A553" s="1"/>
      <c r="J553" s="10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ht="15.75" customHeight="1">
      <c r="A554" s="1"/>
      <c r="J554" s="10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ht="15.75" customHeight="1">
      <c r="A555" s="1"/>
      <c r="J555" s="10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ht="15.75" customHeight="1">
      <c r="A556" s="1"/>
      <c r="J556" s="10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ht="15.75" customHeight="1">
      <c r="A557" s="1"/>
      <c r="J557" s="10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ht="15.75" customHeight="1">
      <c r="A558" s="1"/>
      <c r="J558" s="10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ht="15.75" customHeight="1">
      <c r="A559" s="1"/>
      <c r="J559" s="10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ht="15.75" customHeight="1">
      <c r="A560" s="1"/>
      <c r="J560" s="10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ht="15.75" customHeight="1">
      <c r="A561" s="1"/>
      <c r="J561" s="10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ht="15.75" customHeight="1">
      <c r="A562" s="1"/>
      <c r="J562" s="10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ht="15.75" customHeight="1">
      <c r="A563" s="1"/>
      <c r="J563" s="10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ht="15.75" customHeight="1">
      <c r="A564" s="1"/>
      <c r="J564" s="10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ht="15.75" customHeight="1">
      <c r="A565" s="1"/>
      <c r="J565" s="10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ht="15.75" customHeight="1">
      <c r="A566" s="1"/>
      <c r="J566" s="10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ht="15.75" customHeight="1">
      <c r="A567" s="1"/>
      <c r="J567" s="10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ht="15.75" customHeight="1">
      <c r="A568" s="1"/>
      <c r="J568" s="10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ht="15.75" customHeight="1">
      <c r="A569" s="1"/>
      <c r="J569" s="10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ht="15.75" customHeight="1">
      <c r="A570" s="1"/>
      <c r="J570" s="10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ht="15.75" customHeight="1">
      <c r="A571" s="1"/>
      <c r="J571" s="10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ht="15.75" customHeight="1">
      <c r="A572" s="1"/>
      <c r="J572" s="10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ht="15.75" customHeight="1">
      <c r="A573" s="1"/>
      <c r="J573" s="10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ht="15.75" customHeight="1">
      <c r="A574" s="1"/>
      <c r="J574" s="10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ht="15.75" customHeight="1">
      <c r="A575" s="1"/>
      <c r="J575" s="10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ht="15.75" customHeight="1">
      <c r="A576" s="1"/>
      <c r="J576" s="10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ht="15.75" customHeight="1">
      <c r="A577" s="1"/>
      <c r="J577" s="10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ht="15.75" customHeight="1">
      <c r="A578" s="1"/>
      <c r="J578" s="10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ht="15.75" customHeight="1">
      <c r="A579" s="1"/>
      <c r="J579" s="10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ht="15.75" customHeight="1">
      <c r="A580" s="1"/>
      <c r="J580" s="10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ht="15.75" customHeight="1">
      <c r="A581" s="1"/>
      <c r="J581" s="10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ht="15.75" customHeight="1">
      <c r="A582" s="1"/>
      <c r="J582" s="10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ht="15.75" customHeight="1">
      <c r="A583" s="1"/>
      <c r="J583" s="10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ht="15.75" customHeight="1">
      <c r="A584" s="1"/>
      <c r="J584" s="10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ht="15.75" customHeight="1">
      <c r="A585" s="1"/>
      <c r="J585" s="10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ht="15.75" customHeight="1">
      <c r="A586" s="1"/>
      <c r="J586" s="10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ht="15.75" customHeight="1">
      <c r="A587" s="1"/>
      <c r="J587" s="10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ht="15.75" customHeight="1">
      <c r="A588" s="1"/>
      <c r="J588" s="10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ht="15.75" customHeight="1">
      <c r="A589" s="1"/>
      <c r="J589" s="10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ht="15.75" customHeight="1">
      <c r="A590" s="1"/>
      <c r="J590" s="10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ht="15.75" customHeight="1">
      <c r="A591" s="1"/>
      <c r="J591" s="10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ht="15.75" customHeight="1">
      <c r="A592" s="1"/>
      <c r="J592" s="10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ht="15.75" customHeight="1">
      <c r="A593" s="1"/>
      <c r="J593" s="10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ht="15.75" customHeight="1">
      <c r="A594" s="1"/>
      <c r="J594" s="10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ht="15.75" customHeight="1">
      <c r="A595" s="1"/>
      <c r="J595" s="10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ht="15.75" customHeight="1">
      <c r="A596" s="1"/>
      <c r="J596" s="10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ht="15.75" customHeight="1">
      <c r="A597" s="1"/>
      <c r="J597" s="10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ht="15.75" customHeight="1">
      <c r="A598" s="1"/>
      <c r="J598" s="10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ht="15.75" customHeight="1">
      <c r="A599" s="1"/>
      <c r="J599" s="10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ht="15.75" customHeight="1">
      <c r="A600" s="1"/>
      <c r="J600" s="10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ht="15.75" customHeight="1">
      <c r="A601" s="1"/>
      <c r="J601" s="10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ht="15.75" customHeight="1">
      <c r="A602" s="1"/>
      <c r="J602" s="10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ht="15.75" customHeight="1">
      <c r="A603" s="1"/>
      <c r="J603" s="10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ht="15.75" customHeight="1">
      <c r="A604" s="1"/>
      <c r="J604" s="10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ht="15.75" customHeight="1">
      <c r="A605" s="1"/>
      <c r="J605" s="10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ht="15.75" customHeight="1">
      <c r="A606" s="1"/>
      <c r="J606" s="10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ht="15.75" customHeight="1">
      <c r="A607" s="1"/>
      <c r="J607" s="10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ht="15.75" customHeight="1">
      <c r="A608" s="1"/>
      <c r="J608" s="10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ht="15.75" customHeight="1">
      <c r="A609" s="1"/>
      <c r="J609" s="10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ht="15.75" customHeight="1">
      <c r="A610" s="1"/>
      <c r="J610" s="10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ht="15.75" customHeight="1">
      <c r="A611" s="1"/>
      <c r="J611" s="10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ht="15.75" customHeight="1">
      <c r="A612" s="1"/>
      <c r="J612" s="10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ht="15.75" customHeight="1">
      <c r="A613" s="1"/>
      <c r="J613" s="10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ht="15.75" customHeight="1">
      <c r="A614" s="1"/>
      <c r="J614" s="10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ht="15.75" customHeight="1">
      <c r="A615" s="1"/>
      <c r="J615" s="10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ht="15.75" customHeight="1">
      <c r="A616" s="1"/>
      <c r="J616" s="10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ht="15.75" customHeight="1">
      <c r="A617" s="1"/>
      <c r="J617" s="10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ht="15.75" customHeight="1">
      <c r="A618" s="1"/>
      <c r="J618" s="10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ht="15.75" customHeight="1">
      <c r="A619" s="1"/>
      <c r="J619" s="10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ht="15.75" customHeight="1">
      <c r="A620" s="1"/>
      <c r="J620" s="10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ht="15.75" customHeight="1">
      <c r="A621" s="1"/>
      <c r="J621" s="10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ht="15.75" customHeight="1">
      <c r="A622" s="1"/>
      <c r="J622" s="10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ht="15.75" customHeight="1">
      <c r="A623" s="1"/>
      <c r="J623" s="10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ht="15.75" customHeight="1">
      <c r="A624" s="1"/>
      <c r="J624" s="10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ht="15.75" customHeight="1">
      <c r="A625" s="1"/>
      <c r="J625" s="10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ht="15.75" customHeight="1">
      <c r="A626" s="1"/>
      <c r="J626" s="10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ht="15.75" customHeight="1">
      <c r="A627" s="1"/>
      <c r="J627" s="10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ht="15.75" customHeight="1">
      <c r="A628" s="1"/>
      <c r="J628" s="10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ht="15.75" customHeight="1">
      <c r="A629" s="1"/>
      <c r="J629" s="10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ht="15.75" customHeight="1">
      <c r="A630" s="1"/>
      <c r="J630" s="10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ht="15.75" customHeight="1">
      <c r="A631" s="1"/>
      <c r="J631" s="10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ht="15.75" customHeight="1">
      <c r="A632" s="1"/>
      <c r="J632" s="10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ht="15.75" customHeight="1">
      <c r="A633" s="1"/>
      <c r="J633" s="10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ht="15.75" customHeight="1">
      <c r="A634" s="1"/>
      <c r="J634" s="10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ht="15.75" customHeight="1">
      <c r="A635" s="1"/>
      <c r="J635" s="10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ht="15.75" customHeight="1">
      <c r="A636" s="1"/>
      <c r="J636" s="10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ht="15.75" customHeight="1">
      <c r="A637" s="1"/>
      <c r="J637" s="10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ht="15.75" customHeight="1">
      <c r="A638" s="1"/>
      <c r="J638" s="10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ht="15.75" customHeight="1">
      <c r="A639" s="1"/>
      <c r="J639" s="10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ht="15.75" customHeight="1">
      <c r="A640" s="1"/>
      <c r="J640" s="10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ht="15.75" customHeight="1">
      <c r="A641" s="1"/>
      <c r="J641" s="10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ht="15.75" customHeight="1">
      <c r="A642" s="1"/>
      <c r="J642" s="10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ht="15.75" customHeight="1">
      <c r="A643" s="1"/>
      <c r="J643" s="10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ht="15.75" customHeight="1">
      <c r="A644" s="1"/>
      <c r="J644" s="10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ht="15.75" customHeight="1">
      <c r="A645" s="1"/>
      <c r="J645" s="10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ht="15.75" customHeight="1">
      <c r="A646" s="1"/>
      <c r="J646" s="10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ht="15.75" customHeight="1">
      <c r="A647" s="1"/>
      <c r="J647" s="10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ht="15.75" customHeight="1">
      <c r="A648" s="1"/>
      <c r="J648" s="10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ht="15.75" customHeight="1">
      <c r="A649" s="1"/>
      <c r="J649" s="10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ht="15.75" customHeight="1">
      <c r="A650" s="1"/>
      <c r="J650" s="10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ht="15.75" customHeight="1">
      <c r="A651" s="1"/>
      <c r="J651" s="10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ht="15.75" customHeight="1">
      <c r="A652" s="1"/>
      <c r="J652" s="10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ht="15.75" customHeight="1">
      <c r="A653" s="1"/>
      <c r="J653" s="10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ht="15.75" customHeight="1">
      <c r="A654" s="1"/>
      <c r="J654" s="10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ht="15.75" customHeight="1">
      <c r="A655" s="1"/>
      <c r="J655" s="10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ht="15.75" customHeight="1">
      <c r="A656" s="1"/>
      <c r="J656" s="10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ht="15.75" customHeight="1">
      <c r="A657" s="1"/>
      <c r="J657" s="10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ht="15.75" customHeight="1">
      <c r="A658" s="1"/>
      <c r="J658" s="10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ht="15.75" customHeight="1">
      <c r="A659" s="1"/>
      <c r="J659" s="10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ht="15.75" customHeight="1">
      <c r="A660" s="1"/>
      <c r="J660" s="10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ht="15.75" customHeight="1">
      <c r="A661" s="1"/>
      <c r="J661" s="10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ht="15.75" customHeight="1">
      <c r="A662" s="1"/>
      <c r="J662" s="10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ht="15.75" customHeight="1">
      <c r="A663" s="1"/>
      <c r="J663" s="10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ht="15.75" customHeight="1">
      <c r="A664" s="1"/>
      <c r="J664" s="10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ht="15.75" customHeight="1">
      <c r="A665" s="1"/>
      <c r="J665" s="10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ht="15.75" customHeight="1">
      <c r="A666" s="1"/>
      <c r="J666" s="10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ht="15.75" customHeight="1">
      <c r="A667" s="1"/>
      <c r="J667" s="10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ht="15.75" customHeight="1">
      <c r="A668" s="1"/>
      <c r="J668" s="10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ht="15.75" customHeight="1">
      <c r="A669" s="1"/>
      <c r="J669" s="10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ht="15.75" customHeight="1">
      <c r="A670" s="1"/>
      <c r="J670" s="10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ht="15.75" customHeight="1">
      <c r="A671" s="1"/>
      <c r="J671" s="10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ht="15.75" customHeight="1">
      <c r="A672" s="1"/>
      <c r="J672" s="10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ht="15.75" customHeight="1">
      <c r="A673" s="1"/>
      <c r="J673" s="10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ht="15.75" customHeight="1">
      <c r="A674" s="1"/>
      <c r="J674" s="10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ht="15.75" customHeight="1">
      <c r="A675" s="1"/>
      <c r="J675" s="10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ht="15.75" customHeight="1">
      <c r="A676" s="1"/>
      <c r="J676" s="10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ht="15.75" customHeight="1">
      <c r="A677" s="1"/>
      <c r="J677" s="10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ht="15.75" customHeight="1">
      <c r="A678" s="1"/>
      <c r="J678" s="10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ht="15.75" customHeight="1">
      <c r="A679" s="1"/>
      <c r="J679" s="10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ht="15.75" customHeight="1">
      <c r="A680" s="1"/>
      <c r="J680" s="10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ht="15.75" customHeight="1">
      <c r="A681" s="1"/>
      <c r="J681" s="10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ht="15.75" customHeight="1">
      <c r="A682" s="1"/>
      <c r="J682" s="10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ht="15.75" customHeight="1">
      <c r="A683" s="1"/>
      <c r="J683" s="10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ht="15.75" customHeight="1">
      <c r="A684" s="1"/>
      <c r="J684" s="10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ht="15.75" customHeight="1">
      <c r="A685" s="1"/>
      <c r="J685" s="10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ht="15.75" customHeight="1">
      <c r="A686" s="1"/>
      <c r="J686" s="10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ht="15.75" customHeight="1">
      <c r="A687" s="1"/>
      <c r="J687" s="10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ht="15.75" customHeight="1">
      <c r="A688" s="1"/>
      <c r="J688" s="10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ht="15.75" customHeight="1">
      <c r="A689" s="1"/>
      <c r="J689" s="10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ht="15.75" customHeight="1">
      <c r="A690" s="1"/>
      <c r="J690" s="10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ht="15.75" customHeight="1">
      <c r="A691" s="1"/>
      <c r="J691" s="10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ht="15.75" customHeight="1">
      <c r="A692" s="1"/>
      <c r="J692" s="10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ht="15.75" customHeight="1">
      <c r="A693" s="1"/>
      <c r="J693" s="10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ht="15.75" customHeight="1">
      <c r="A694" s="1"/>
      <c r="J694" s="10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ht="15.75" customHeight="1">
      <c r="A695" s="1"/>
      <c r="J695" s="10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ht="15.75" customHeight="1">
      <c r="A696" s="1"/>
      <c r="J696" s="10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ht="15.75" customHeight="1">
      <c r="A697" s="1"/>
      <c r="J697" s="10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ht="15.75" customHeight="1">
      <c r="A698" s="1"/>
      <c r="J698" s="10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ht="15.75" customHeight="1">
      <c r="A699" s="1"/>
      <c r="J699" s="10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ht="15.75" customHeight="1">
      <c r="A700" s="1"/>
      <c r="J700" s="10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ht="15.75" customHeight="1">
      <c r="A701" s="1"/>
      <c r="J701" s="10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ht="15.75" customHeight="1">
      <c r="A702" s="1"/>
      <c r="J702" s="10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ht="15.75" customHeight="1">
      <c r="A703" s="1"/>
      <c r="J703" s="10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ht="15.75" customHeight="1">
      <c r="A704" s="1"/>
      <c r="J704" s="10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ht="15.75" customHeight="1">
      <c r="A705" s="1"/>
      <c r="J705" s="10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ht="15.75" customHeight="1">
      <c r="A706" s="1"/>
      <c r="J706" s="10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ht="15.75" customHeight="1">
      <c r="A707" s="1"/>
      <c r="J707" s="10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ht="15.75" customHeight="1">
      <c r="A708" s="1"/>
      <c r="J708" s="10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ht="15.75" customHeight="1">
      <c r="A709" s="1"/>
      <c r="J709" s="10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ht="15.75" customHeight="1">
      <c r="A710" s="1"/>
      <c r="J710" s="10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ht="15.75" customHeight="1">
      <c r="A711" s="1"/>
      <c r="J711" s="10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ht="15.75" customHeight="1">
      <c r="A712" s="1"/>
      <c r="J712" s="10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ht="15.75" customHeight="1">
      <c r="A713" s="1"/>
      <c r="J713" s="10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ht="15.75" customHeight="1">
      <c r="A714" s="1"/>
      <c r="J714" s="10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ht="15.75" customHeight="1">
      <c r="A715" s="1"/>
      <c r="J715" s="10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ht="15.75" customHeight="1">
      <c r="A716" s="1"/>
      <c r="J716" s="10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ht="15.75" customHeight="1">
      <c r="A717" s="1"/>
      <c r="J717" s="10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ht="15.75" customHeight="1">
      <c r="A718" s="1"/>
      <c r="J718" s="10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ht="15.75" customHeight="1">
      <c r="A719" s="1"/>
      <c r="J719" s="10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ht="15.75" customHeight="1">
      <c r="A720" s="1"/>
      <c r="J720" s="10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ht="15.75" customHeight="1">
      <c r="A721" s="1"/>
      <c r="J721" s="10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ht="15.75" customHeight="1">
      <c r="A722" s="1"/>
      <c r="J722" s="10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ht="15.75" customHeight="1">
      <c r="A723" s="1"/>
      <c r="J723" s="10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ht="15.75" customHeight="1">
      <c r="A724" s="1"/>
      <c r="J724" s="10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ht="15.75" customHeight="1">
      <c r="A725" s="1"/>
      <c r="J725" s="10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ht="15.75" customHeight="1">
      <c r="A726" s="1"/>
      <c r="J726" s="10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ht="15.75" customHeight="1">
      <c r="A727" s="1"/>
      <c r="J727" s="10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ht="15.75" customHeight="1">
      <c r="A728" s="1"/>
      <c r="J728" s="10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ht="15.75" customHeight="1">
      <c r="A729" s="1"/>
      <c r="J729" s="10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ht="15.75" customHeight="1">
      <c r="A730" s="1"/>
      <c r="J730" s="10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ht="15.75" customHeight="1">
      <c r="A731" s="1"/>
      <c r="J731" s="10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ht="15.75" customHeight="1">
      <c r="A732" s="1"/>
      <c r="J732" s="10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ht="15.75" customHeight="1">
      <c r="A733" s="1"/>
      <c r="J733" s="10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ht="15.75" customHeight="1">
      <c r="A734" s="1"/>
      <c r="J734" s="10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ht="15.75" customHeight="1">
      <c r="A735" s="1"/>
      <c r="J735" s="10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ht="15.75" customHeight="1">
      <c r="A736" s="1"/>
      <c r="J736" s="10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ht="15.75" customHeight="1">
      <c r="A737" s="1"/>
      <c r="J737" s="10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ht="15.75" customHeight="1">
      <c r="A738" s="1"/>
      <c r="J738" s="10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ht="15.75" customHeight="1">
      <c r="A739" s="1"/>
      <c r="J739" s="10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ht="15.75" customHeight="1">
      <c r="A740" s="1"/>
      <c r="J740" s="10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ht="15.75" customHeight="1">
      <c r="A741" s="1"/>
      <c r="J741" s="10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ht="15.75" customHeight="1">
      <c r="A742" s="1"/>
      <c r="J742" s="10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ht="15.75" customHeight="1">
      <c r="A743" s="1"/>
      <c r="J743" s="10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ht="15.75" customHeight="1">
      <c r="A744" s="1"/>
      <c r="J744" s="10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ht="15.75" customHeight="1">
      <c r="A745" s="1"/>
      <c r="J745" s="10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ht="15.75" customHeight="1">
      <c r="A746" s="1"/>
      <c r="J746" s="10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ht="15.75" customHeight="1">
      <c r="A747" s="1"/>
      <c r="J747" s="10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ht="15.75" customHeight="1">
      <c r="A748" s="1"/>
      <c r="J748" s="10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ht="15.75" customHeight="1">
      <c r="A749" s="1"/>
      <c r="J749" s="10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ht="15.75" customHeight="1">
      <c r="A750" s="1"/>
      <c r="J750" s="10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ht="15.75" customHeight="1">
      <c r="A751" s="1"/>
      <c r="J751" s="10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ht="15.75" customHeight="1">
      <c r="A752" s="1"/>
      <c r="J752" s="10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ht="15.75" customHeight="1">
      <c r="A753" s="1"/>
      <c r="J753" s="10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ht="15.75" customHeight="1">
      <c r="A754" s="1"/>
      <c r="J754" s="10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ht="15.75" customHeight="1">
      <c r="A755" s="1"/>
      <c r="J755" s="10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ht="15.75" customHeight="1">
      <c r="A756" s="1"/>
      <c r="J756" s="10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ht="15.75" customHeight="1">
      <c r="A757" s="1"/>
      <c r="J757" s="10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ht="15.75" customHeight="1">
      <c r="A758" s="1"/>
      <c r="J758" s="10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ht="15.75" customHeight="1">
      <c r="A759" s="1"/>
      <c r="J759" s="10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ht="15.75" customHeight="1">
      <c r="A760" s="1"/>
      <c r="J760" s="10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ht="15.75" customHeight="1">
      <c r="A761" s="1"/>
      <c r="J761" s="10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ht="15.75" customHeight="1">
      <c r="A762" s="1"/>
      <c r="J762" s="10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ht="15.75" customHeight="1">
      <c r="A763" s="1"/>
      <c r="J763" s="10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ht="15.75" customHeight="1">
      <c r="A764" s="1"/>
      <c r="J764" s="10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ht="15.75" customHeight="1">
      <c r="A765" s="1"/>
      <c r="J765" s="10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ht="15.75" customHeight="1">
      <c r="A766" s="1"/>
      <c r="J766" s="10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ht="15.75" customHeight="1">
      <c r="A767" s="1"/>
      <c r="J767" s="10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ht="15.75" customHeight="1">
      <c r="A768" s="1"/>
      <c r="J768" s="10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ht="15.75" customHeight="1">
      <c r="A769" s="1"/>
      <c r="J769" s="10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ht="15.75" customHeight="1">
      <c r="A770" s="1"/>
      <c r="J770" s="10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ht="15.75" customHeight="1">
      <c r="A771" s="1"/>
      <c r="J771" s="10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ht="15.75" customHeight="1">
      <c r="A772" s="1"/>
      <c r="J772" s="10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ht="15.75" customHeight="1">
      <c r="A773" s="1"/>
      <c r="J773" s="10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ht="15.75" customHeight="1">
      <c r="A774" s="1"/>
      <c r="J774" s="10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ht="15.75" customHeight="1">
      <c r="A775" s="1"/>
      <c r="J775" s="10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ht="15.75" customHeight="1">
      <c r="A776" s="1"/>
      <c r="J776" s="10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ht="15.75" customHeight="1">
      <c r="A777" s="1"/>
      <c r="J777" s="10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ht="15.75" customHeight="1">
      <c r="A778" s="1"/>
      <c r="J778" s="10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ht="15.75" customHeight="1">
      <c r="A779" s="1"/>
      <c r="J779" s="10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ht="15.75" customHeight="1">
      <c r="A780" s="1"/>
      <c r="J780" s="10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ht="15.75" customHeight="1">
      <c r="A781" s="1"/>
      <c r="J781" s="10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ht="15.75" customHeight="1">
      <c r="A782" s="1"/>
      <c r="J782" s="10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ht="15.75" customHeight="1">
      <c r="A783" s="1"/>
      <c r="J783" s="10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ht="15.75" customHeight="1">
      <c r="A784" s="1"/>
      <c r="J784" s="10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ht="15.75" customHeight="1">
      <c r="A785" s="1"/>
      <c r="J785" s="10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ht="15.75" customHeight="1">
      <c r="A786" s="1"/>
      <c r="J786" s="10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ht="15.75" customHeight="1">
      <c r="A787" s="1"/>
      <c r="J787" s="10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ht="15.75" customHeight="1">
      <c r="A788" s="1"/>
      <c r="J788" s="10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ht="15.75" customHeight="1">
      <c r="A789" s="1"/>
      <c r="J789" s="10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ht="15.75" customHeight="1">
      <c r="A790" s="1"/>
      <c r="J790" s="10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ht="15.75" customHeight="1">
      <c r="A791" s="1"/>
      <c r="J791" s="10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ht="15.75" customHeight="1">
      <c r="A792" s="1"/>
      <c r="J792" s="10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ht="15.75" customHeight="1">
      <c r="A793" s="1"/>
      <c r="J793" s="10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ht="15.75" customHeight="1">
      <c r="A794" s="1"/>
      <c r="J794" s="10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ht="15.75" customHeight="1">
      <c r="A795" s="1"/>
      <c r="J795" s="10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ht="15.75" customHeight="1">
      <c r="A796" s="1"/>
      <c r="J796" s="10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ht="15.75" customHeight="1">
      <c r="A797" s="1"/>
      <c r="J797" s="10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ht="15.75" customHeight="1">
      <c r="A798" s="1"/>
      <c r="J798" s="10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ht="15.75" customHeight="1">
      <c r="A799" s="1"/>
      <c r="J799" s="10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ht="15.75" customHeight="1">
      <c r="A800" s="1"/>
      <c r="J800" s="10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ht="15.75" customHeight="1">
      <c r="A801" s="1"/>
      <c r="J801" s="10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ht="15.75" customHeight="1">
      <c r="A802" s="1"/>
      <c r="J802" s="10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ht="15.75" customHeight="1">
      <c r="A803" s="1"/>
      <c r="J803" s="10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ht="15.75" customHeight="1">
      <c r="A804" s="1"/>
      <c r="J804" s="10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ht="15.75" customHeight="1">
      <c r="A805" s="1"/>
      <c r="J805" s="10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ht="15.75" customHeight="1">
      <c r="A806" s="1"/>
      <c r="J806" s="10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ht="15.75" customHeight="1">
      <c r="A807" s="1"/>
      <c r="J807" s="10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ht="15.75" customHeight="1">
      <c r="A808" s="1"/>
      <c r="J808" s="10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ht="15.75" customHeight="1">
      <c r="A809" s="1"/>
      <c r="J809" s="10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ht="15.75" customHeight="1">
      <c r="A810" s="1"/>
      <c r="J810" s="10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ht="15.75" customHeight="1">
      <c r="A811" s="1"/>
      <c r="J811" s="10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ht="15.75" customHeight="1">
      <c r="A812" s="1"/>
      <c r="J812" s="10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ht="15.75" customHeight="1">
      <c r="A813" s="1"/>
      <c r="J813" s="10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ht="15.75" customHeight="1">
      <c r="A814" s="1"/>
      <c r="J814" s="10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ht="15.75" customHeight="1">
      <c r="A815" s="1"/>
      <c r="J815" s="10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ht="15.75" customHeight="1">
      <c r="A816" s="1"/>
      <c r="J816" s="10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ht="15.75" customHeight="1">
      <c r="A817" s="1"/>
      <c r="J817" s="10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ht="15.75" customHeight="1">
      <c r="A818" s="1"/>
      <c r="J818" s="10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ht="15.75" customHeight="1">
      <c r="A819" s="1"/>
      <c r="J819" s="10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ht="15.75" customHeight="1">
      <c r="A820" s="1"/>
      <c r="J820" s="10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ht="15.75" customHeight="1">
      <c r="A821" s="1"/>
      <c r="J821" s="10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ht="15.75" customHeight="1">
      <c r="A822" s="1"/>
      <c r="J822" s="10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ht="15.75" customHeight="1">
      <c r="A823" s="1"/>
      <c r="J823" s="10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ht="15.75" customHeight="1">
      <c r="A824" s="1"/>
      <c r="J824" s="10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ht="15.75" customHeight="1">
      <c r="A825" s="1"/>
      <c r="J825" s="10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ht="15.75" customHeight="1">
      <c r="A826" s="1"/>
      <c r="J826" s="10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ht="15.75" customHeight="1">
      <c r="A827" s="1"/>
      <c r="J827" s="10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ht="15.75" customHeight="1">
      <c r="A828" s="1"/>
      <c r="J828" s="10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ht="15.75" customHeight="1">
      <c r="A829" s="1"/>
      <c r="J829" s="10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ht="15.75" customHeight="1">
      <c r="A830" s="1"/>
      <c r="J830" s="10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ht="15.75" customHeight="1">
      <c r="A831" s="1"/>
      <c r="J831" s="10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ht="15.75" customHeight="1">
      <c r="A832" s="1"/>
      <c r="J832" s="10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ht="15.75" customHeight="1">
      <c r="A833" s="1"/>
      <c r="J833" s="10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ht="15.75" customHeight="1">
      <c r="A834" s="1"/>
      <c r="J834" s="10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ht="15.75" customHeight="1">
      <c r="A835" s="1"/>
      <c r="J835" s="10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ht="15.75" customHeight="1">
      <c r="A836" s="1"/>
      <c r="J836" s="10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ht="15.75" customHeight="1">
      <c r="A837" s="1"/>
      <c r="J837" s="10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ht="15.75" customHeight="1">
      <c r="A838" s="1"/>
      <c r="J838" s="10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ht="15.75" customHeight="1">
      <c r="A839" s="1"/>
      <c r="J839" s="10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ht="15.75" customHeight="1">
      <c r="A840" s="1"/>
      <c r="J840" s="10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ht="15.75" customHeight="1">
      <c r="A841" s="1"/>
      <c r="J841" s="10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ht="15.75" customHeight="1">
      <c r="A842" s="1"/>
      <c r="J842" s="10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ht="15.75" customHeight="1">
      <c r="A843" s="1"/>
      <c r="J843" s="10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ht="15.75" customHeight="1">
      <c r="A844" s="1"/>
      <c r="J844" s="10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ht="15.75" customHeight="1">
      <c r="A845" s="1"/>
      <c r="J845" s="10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ht="15.75" customHeight="1">
      <c r="A846" s="1"/>
      <c r="J846" s="10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ht="15.75" customHeight="1">
      <c r="A847" s="1"/>
      <c r="J847" s="10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ht="15.75" customHeight="1">
      <c r="A848" s="1"/>
      <c r="J848" s="10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ht="15.75" customHeight="1">
      <c r="A849" s="1"/>
      <c r="J849" s="10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ht="15.75" customHeight="1">
      <c r="A850" s="1"/>
      <c r="J850" s="10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ht="15.75" customHeight="1">
      <c r="A851" s="1"/>
      <c r="J851" s="10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ht="15.75" customHeight="1">
      <c r="A852" s="1"/>
      <c r="J852" s="10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ht="15.75" customHeight="1">
      <c r="A853" s="1"/>
      <c r="J853" s="10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ht="15.75" customHeight="1">
      <c r="A854" s="1"/>
      <c r="J854" s="10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ht="15.75" customHeight="1">
      <c r="A855" s="1"/>
      <c r="J855" s="10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ht="15.75" customHeight="1">
      <c r="A856" s="1"/>
      <c r="J856" s="10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ht="15.75" customHeight="1">
      <c r="A857" s="1"/>
      <c r="J857" s="10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ht="15.75" customHeight="1">
      <c r="A858" s="1"/>
      <c r="J858" s="10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ht="15.75" customHeight="1">
      <c r="A859" s="1"/>
      <c r="J859" s="10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ht="15.75" customHeight="1">
      <c r="A860" s="1"/>
      <c r="J860" s="10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ht="15.75" customHeight="1">
      <c r="A861" s="1"/>
      <c r="J861" s="10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ht="15.75" customHeight="1">
      <c r="A862" s="1"/>
      <c r="J862" s="10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ht="15.75" customHeight="1">
      <c r="A863" s="1"/>
      <c r="J863" s="10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ht="15.75" customHeight="1">
      <c r="A864" s="1"/>
      <c r="J864" s="10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ht="15.75" customHeight="1">
      <c r="A865" s="1"/>
      <c r="J865" s="10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ht="15.75" customHeight="1">
      <c r="A866" s="1"/>
      <c r="J866" s="10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ht="15.75" customHeight="1">
      <c r="A867" s="1"/>
      <c r="J867" s="10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ht="15.75" customHeight="1">
      <c r="A868" s="1"/>
      <c r="J868" s="10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ht="15.75" customHeight="1">
      <c r="A869" s="1"/>
      <c r="J869" s="10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ht="15.75" customHeight="1">
      <c r="A870" s="1"/>
      <c r="J870" s="10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ht="15.75" customHeight="1">
      <c r="A871" s="1"/>
      <c r="J871" s="10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ht="15.75" customHeight="1">
      <c r="A872" s="1"/>
      <c r="J872" s="10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ht="15.75" customHeight="1">
      <c r="A873" s="1"/>
      <c r="J873" s="10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ht="15.75" customHeight="1">
      <c r="A874" s="1"/>
      <c r="J874" s="10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ht="15.75" customHeight="1">
      <c r="A875" s="1"/>
      <c r="J875" s="10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ht="15.75" customHeight="1">
      <c r="A876" s="1"/>
      <c r="J876" s="10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ht="15.75" customHeight="1">
      <c r="A877" s="1"/>
      <c r="J877" s="10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ht="15.75" customHeight="1">
      <c r="A878" s="1"/>
      <c r="J878" s="10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ht="15.75" customHeight="1">
      <c r="A879" s="1"/>
      <c r="J879" s="10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ht="15.75" customHeight="1">
      <c r="A880" s="1"/>
      <c r="J880" s="10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ht="15.75" customHeight="1">
      <c r="A881" s="1"/>
      <c r="J881" s="10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ht="15.75" customHeight="1">
      <c r="A882" s="1"/>
      <c r="J882" s="10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ht="15.75" customHeight="1">
      <c r="A883" s="1"/>
      <c r="J883" s="10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ht="15.75" customHeight="1">
      <c r="A884" s="1"/>
      <c r="J884" s="10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ht="15.75" customHeight="1">
      <c r="A885" s="1"/>
      <c r="J885" s="10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ht="15.75" customHeight="1">
      <c r="A886" s="1"/>
      <c r="J886" s="10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ht="15.75" customHeight="1">
      <c r="A887" s="1"/>
      <c r="J887" s="10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ht="15.75" customHeight="1">
      <c r="A888" s="1"/>
      <c r="J888" s="10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ht="15.75" customHeight="1">
      <c r="A889" s="1"/>
      <c r="J889" s="10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ht="15.75" customHeight="1">
      <c r="A890" s="1"/>
      <c r="J890" s="10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ht="15.75" customHeight="1">
      <c r="A891" s="1"/>
      <c r="J891" s="10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ht="15.75" customHeight="1">
      <c r="A892" s="1"/>
      <c r="J892" s="10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ht="15.75" customHeight="1">
      <c r="A893" s="1"/>
      <c r="J893" s="10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ht="15.75" customHeight="1">
      <c r="A894" s="1"/>
      <c r="J894" s="10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ht="15.75" customHeight="1">
      <c r="A895" s="1"/>
      <c r="J895" s="10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ht="15.75" customHeight="1">
      <c r="A896" s="1"/>
      <c r="J896" s="10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ht="15.75" customHeight="1">
      <c r="A897" s="1"/>
      <c r="J897" s="10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ht="15.75" customHeight="1">
      <c r="A898" s="1"/>
      <c r="J898" s="10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ht="15.75" customHeight="1">
      <c r="A899" s="1"/>
      <c r="J899" s="10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ht="15.75" customHeight="1">
      <c r="A900" s="1"/>
      <c r="J900" s="10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ht="15.75" customHeight="1">
      <c r="A901" s="1"/>
      <c r="J901" s="10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ht="15.75" customHeight="1">
      <c r="A902" s="1"/>
      <c r="J902" s="10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ht="15.75" customHeight="1">
      <c r="A903" s="1"/>
      <c r="J903" s="10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ht="15.75" customHeight="1">
      <c r="A904" s="1"/>
      <c r="J904" s="10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ht="15.75" customHeight="1">
      <c r="A905" s="1"/>
      <c r="J905" s="10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ht="15.75" customHeight="1">
      <c r="A906" s="1"/>
      <c r="J906" s="10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ht="15.75" customHeight="1">
      <c r="A907" s="1"/>
      <c r="J907" s="10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ht="15.75" customHeight="1">
      <c r="A908" s="1"/>
      <c r="J908" s="10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ht="15.75" customHeight="1">
      <c r="A909" s="1"/>
      <c r="J909" s="10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ht="15.75" customHeight="1">
      <c r="A910" s="1"/>
      <c r="J910" s="10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ht="15.75" customHeight="1">
      <c r="A911" s="1"/>
      <c r="J911" s="10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ht="15.75" customHeight="1">
      <c r="A912" s="1"/>
      <c r="J912" s="10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ht="15.75" customHeight="1">
      <c r="A913" s="1"/>
      <c r="J913" s="10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ht="15.75" customHeight="1">
      <c r="A914" s="1"/>
      <c r="J914" s="10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ht="15.75" customHeight="1">
      <c r="A915" s="1"/>
      <c r="J915" s="10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ht="15.75" customHeight="1">
      <c r="A916" s="1"/>
      <c r="J916" s="10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ht="15.75" customHeight="1">
      <c r="A917" s="1"/>
      <c r="J917" s="10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ht="15.75" customHeight="1">
      <c r="A918" s="1"/>
      <c r="J918" s="10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ht="15.75" customHeight="1">
      <c r="A919" s="1"/>
      <c r="J919" s="10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ht="15.75" customHeight="1">
      <c r="A920" s="1"/>
      <c r="J920" s="10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ht="15.75" customHeight="1">
      <c r="A921" s="1"/>
      <c r="J921" s="10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ht="15.75" customHeight="1">
      <c r="A922" s="1"/>
      <c r="J922" s="10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ht="15.75" customHeight="1">
      <c r="A923" s="1"/>
      <c r="J923" s="10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ht="15.75" customHeight="1">
      <c r="A924" s="1"/>
      <c r="J924" s="10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ht="15.75" customHeight="1">
      <c r="A925" s="1"/>
      <c r="J925" s="10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ht="15.75" customHeight="1">
      <c r="A926" s="1"/>
      <c r="J926" s="10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ht="15.75" customHeight="1">
      <c r="A927" s="1"/>
      <c r="J927" s="10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ht="15.75" customHeight="1">
      <c r="A928" s="1"/>
      <c r="J928" s="10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ht="15.75" customHeight="1">
      <c r="A929" s="1"/>
      <c r="J929" s="10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ht="15.75" customHeight="1">
      <c r="A930" s="1"/>
      <c r="J930" s="10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ht="15.75" customHeight="1">
      <c r="A931" s="1"/>
      <c r="J931" s="10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ht="15.75" customHeight="1">
      <c r="A932" s="1"/>
      <c r="J932" s="10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ht="15.75" customHeight="1">
      <c r="A933" s="1"/>
      <c r="J933" s="10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ht="15.75" customHeight="1">
      <c r="A934" s="1"/>
      <c r="J934" s="10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ht="15.75" customHeight="1">
      <c r="A935" s="1"/>
      <c r="J935" s="10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ht="15.75" customHeight="1">
      <c r="A936" s="1"/>
      <c r="J936" s="10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ht="15.75" customHeight="1">
      <c r="A937" s="1"/>
      <c r="J937" s="10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ht="15.75" customHeight="1">
      <c r="A938" s="1"/>
      <c r="J938" s="10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ht="15.75" customHeight="1">
      <c r="A939" s="1"/>
      <c r="J939" s="10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ht="15.75" customHeight="1">
      <c r="A940" s="1"/>
      <c r="J940" s="10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ht="15.75" customHeight="1">
      <c r="A941" s="1"/>
      <c r="J941" s="10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ht="15.75" customHeight="1">
      <c r="A942" s="1"/>
      <c r="J942" s="10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ht="15.75" customHeight="1">
      <c r="A943" s="1"/>
      <c r="J943" s="10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ht="15.75" customHeight="1">
      <c r="A944" s="1"/>
      <c r="J944" s="10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ht="15.75" customHeight="1">
      <c r="A945" s="1"/>
      <c r="J945" s="10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ht="15.75" customHeight="1">
      <c r="A946" s="1"/>
      <c r="J946" s="10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ht="15.75" customHeight="1">
      <c r="A947" s="1"/>
      <c r="J947" s="10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ht="15.75" customHeight="1">
      <c r="A948" s="1"/>
      <c r="J948" s="10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ht="15.75" customHeight="1">
      <c r="A949" s="1"/>
      <c r="J949" s="10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ht="15.75" customHeight="1">
      <c r="A950" s="1"/>
      <c r="J950" s="10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ht="15.75" customHeight="1">
      <c r="A951" s="1"/>
      <c r="J951" s="10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ht="15.75" customHeight="1">
      <c r="A952" s="1"/>
      <c r="J952" s="10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ht="15.75" customHeight="1">
      <c r="A953" s="1"/>
      <c r="J953" s="10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ht="15.75" customHeight="1">
      <c r="A954" s="1"/>
      <c r="J954" s="10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ht="15.75" customHeight="1">
      <c r="A955" s="1"/>
      <c r="J955" s="10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ht="15.75" customHeight="1">
      <c r="A956" s="1"/>
      <c r="J956" s="10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ht="15.75" customHeight="1">
      <c r="A957" s="1"/>
      <c r="J957" s="10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ht="15.75" customHeight="1">
      <c r="A958" s="1"/>
      <c r="J958" s="10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ht="15.75" customHeight="1">
      <c r="A959" s="1"/>
      <c r="J959" s="10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ht="15.75" customHeight="1">
      <c r="A960" s="1"/>
      <c r="J960" s="10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ht="15.75" customHeight="1">
      <c r="A961" s="1"/>
      <c r="J961" s="10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ht="15.75" customHeight="1">
      <c r="A962" s="1"/>
      <c r="J962" s="10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ht="15.75" customHeight="1">
      <c r="A963" s="1"/>
      <c r="J963" s="10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ht="15.75" customHeight="1">
      <c r="A964" s="1"/>
      <c r="J964" s="10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ht="15.75" customHeight="1">
      <c r="A965" s="1"/>
      <c r="J965" s="10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ht="15.75" customHeight="1">
      <c r="A966" s="1"/>
      <c r="J966" s="10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ht="15.75" customHeight="1">
      <c r="A967" s="1"/>
      <c r="J967" s="10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ht="15.75" customHeight="1">
      <c r="A968" s="1"/>
      <c r="J968" s="10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ht="15.75" customHeight="1">
      <c r="A969" s="1"/>
      <c r="J969" s="10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ht="15.75" customHeight="1">
      <c r="A970" s="1"/>
      <c r="J970" s="10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ht="15.75" customHeight="1">
      <c r="A971" s="1"/>
      <c r="J971" s="10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ht="15.75" customHeight="1">
      <c r="A972" s="1"/>
      <c r="J972" s="10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ht="15.75" customHeight="1">
      <c r="A973" s="1"/>
      <c r="J973" s="10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ht="15.75" customHeight="1">
      <c r="A974" s="1"/>
      <c r="J974" s="10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ht="15.75" customHeight="1">
      <c r="A975" s="1"/>
      <c r="J975" s="10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ht="15.75" customHeight="1">
      <c r="A976" s="1"/>
      <c r="J976" s="10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ht="15.75" customHeight="1">
      <c r="A977" s="1"/>
      <c r="J977" s="10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ht="15.75" customHeight="1">
      <c r="A978" s="1"/>
      <c r="J978" s="10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ht="15.75" customHeight="1">
      <c r="A979" s="1"/>
      <c r="J979" s="10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ht="15.75" customHeight="1">
      <c r="A980" s="1"/>
      <c r="J980" s="10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ht="15.75" customHeight="1">
      <c r="A981" s="1"/>
      <c r="J981" s="10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ht="15.75" customHeight="1">
      <c r="A982" s="1"/>
      <c r="J982" s="10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ht="15.75" customHeight="1">
      <c r="A983" s="1"/>
      <c r="J983" s="10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ht="15.75" customHeight="1">
      <c r="A984" s="1"/>
      <c r="J984" s="10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ht="15.75" customHeight="1">
      <c r="A985" s="1"/>
      <c r="J985" s="10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ht="15.75" customHeight="1">
      <c r="A986" s="1"/>
      <c r="J986" s="10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ht="15.75" customHeight="1">
      <c r="A987" s="1"/>
      <c r="J987" s="10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ht="15.75" customHeight="1">
      <c r="A988" s="1"/>
      <c r="J988" s="10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ht="15.75" customHeight="1">
      <c r="A989" s="1"/>
      <c r="J989" s="10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ht="15.75" customHeight="1">
      <c r="A990" s="1"/>
      <c r="J990" s="10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ht="15.75" customHeight="1">
      <c r="A991" s="1"/>
      <c r="J991" s="10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ht="15.75" customHeight="1">
      <c r="A992" s="1"/>
      <c r="J992" s="10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ht="15.75" customHeight="1">
      <c r="A993" s="1"/>
      <c r="J993" s="10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ht="15.75" customHeight="1">
      <c r="A994" s="1"/>
      <c r="J994" s="10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ht="15.75" customHeight="1">
      <c r="A995" s="1"/>
      <c r="J995" s="10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ht="15.75" customHeight="1">
      <c r="A996" s="1"/>
      <c r="J996" s="10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ht="15.75" customHeight="1">
      <c r="A997" s="1"/>
      <c r="J997" s="10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ht="15.75" customHeight="1">
      <c r="A998" s="1"/>
      <c r="J998" s="10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ht="15.75" customHeight="1">
      <c r="A999" s="1"/>
      <c r="J999" s="10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ht="15.75" customHeight="1">
      <c r="A1000" s="1"/>
      <c r="J1000" s="10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20">
    <mergeCell ref="B1:F1"/>
    <mergeCell ref="B2:F2"/>
    <mergeCell ref="I2:I5"/>
    <mergeCell ref="B9:E9"/>
    <mergeCell ref="B16:E16"/>
    <mergeCell ref="B17:E17"/>
    <mergeCell ref="B18:E18"/>
    <mergeCell ref="B88:C88"/>
    <mergeCell ref="B89:C89"/>
    <mergeCell ref="B90:C90"/>
    <mergeCell ref="B91:C91"/>
    <mergeCell ref="B92:C92"/>
    <mergeCell ref="B93:F93"/>
    <mergeCell ref="B19:E19"/>
    <mergeCell ref="B21:G21"/>
    <mergeCell ref="B46:G46"/>
    <mergeCell ref="B76:G76"/>
    <mergeCell ref="B85:F85"/>
    <mergeCell ref="B86:G86"/>
    <mergeCell ref="B87:C87"/>
  </mergeCells>
  <hyperlinks>
    <hyperlink display="Nucleación" location="$Operativo!C1" ref="J2"/>
    <hyperlink display="Siembras" location="$Operativo!B21" ref="J3"/>
    <hyperlink display="Talleres" location="$Operativo!C84" ref="J4"/>
    <hyperlink display="Talleres" location="$Operativo!B76" ref="J5"/>
  </hyperlink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40.0"/>
    <col customWidth="1" min="3" max="6" width="21.14"/>
    <col customWidth="1" min="7" max="7" width="13.71"/>
    <col customWidth="1" min="8" max="8" width="7.43"/>
    <col customWidth="1" min="9" max="9" width="31.0"/>
    <col customWidth="1" min="10" max="10" width="19.0"/>
    <col customWidth="1" min="11" max="26" width="11.43"/>
  </cols>
  <sheetData>
    <row r="1" ht="72.75" customHeight="1">
      <c r="A1" s="36"/>
      <c r="B1" s="323" t="s">
        <v>254</v>
      </c>
      <c r="C1" s="22"/>
      <c r="D1" s="22"/>
      <c r="E1" s="22"/>
      <c r="F1" s="23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44"/>
      <c r="B2" s="214" t="s">
        <v>173</v>
      </c>
      <c r="C2" s="22"/>
      <c r="D2" s="22"/>
      <c r="E2" s="22"/>
      <c r="F2" s="23"/>
      <c r="G2" s="36"/>
      <c r="H2" s="36"/>
      <c r="I2" s="36"/>
      <c r="J2" s="36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ht="15.75" customHeight="1">
      <c r="A3" s="44"/>
      <c r="B3" s="324" t="s">
        <v>176</v>
      </c>
      <c r="C3" s="325"/>
      <c r="D3" s="325"/>
      <c r="E3" s="325"/>
      <c r="F3" s="325"/>
      <c r="G3" s="36"/>
      <c r="H3" s="36"/>
      <c r="I3" s="326" t="s">
        <v>255</v>
      </c>
      <c r="J3" s="327" t="s">
        <v>256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ht="15.0" customHeight="1">
      <c r="A4" s="44"/>
      <c r="B4" s="328" t="s">
        <v>178</v>
      </c>
      <c r="C4" s="329"/>
      <c r="D4" s="329"/>
      <c r="E4" s="329"/>
      <c r="F4" s="329"/>
      <c r="G4" s="36"/>
      <c r="H4" s="36"/>
      <c r="I4" s="330"/>
      <c r="J4" s="327" t="s">
        <v>177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>
      <c r="A5" s="44"/>
      <c r="B5" s="331" t="s">
        <v>180</v>
      </c>
      <c r="C5" s="331" t="s">
        <v>95</v>
      </c>
      <c r="D5" s="331" t="s">
        <v>181</v>
      </c>
      <c r="E5" s="331" t="s">
        <v>182</v>
      </c>
      <c r="F5" s="331" t="s">
        <v>121</v>
      </c>
      <c r="G5" s="36"/>
      <c r="H5" s="36"/>
      <c r="I5" s="332"/>
      <c r="J5" s="327" t="s">
        <v>223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>
      <c r="A6" s="44"/>
      <c r="B6" s="333" t="s">
        <v>183</v>
      </c>
      <c r="C6" s="334">
        <v>42.0</v>
      </c>
      <c r="D6" s="333">
        <v>30.0</v>
      </c>
      <c r="E6" s="335">
        <v>51722.0</v>
      </c>
      <c r="F6" s="336">
        <f t="shared" ref="F6:F8" si="1">+E6*D6*C6</f>
        <v>65169720</v>
      </c>
      <c r="G6" s="36"/>
      <c r="H6" s="36"/>
      <c r="I6" s="36"/>
      <c r="J6" s="36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>
      <c r="A7" s="44"/>
      <c r="B7" s="333" t="s">
        <v>184</v>
      </c>
      <c r="C7" s="334">
        <v>1.0</v>
      </c>
      <c r="D7" s="333">
        <v>0.2</v>
      </c>
      <c r="E7" s="336">
        <f>2100000*1.66</f>
        <v>3486000</v>
      </c>
      <c r="F7" s="336">
        <f t="shared" si="1"/>
        <v>697200</v>
      </c>
      <c r="G7" s="92"/>
      <c r="H7" s="36"/>
      <c r="I7" s="36"/>
      <c r="J7" s="36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>
      <c r="A8" s="44"/>
      <c r="B8" s="333" t="s">
        <v>185</v>
      </c>
      <c r="C8" s="334">
        <v>1.0</v>
      </c>
      <c r="D8" s="333">
        <v>0.05</v>
      </c>
      <c r="E8" s="336">
        <f>3600000*1.66</f>
        <v>5976000</v>
      </c>
      <c r="F8" s="336">
        <f t="shared" si="1"/>
        <v>298800</v>
      </c>
      <c r="G8" s="92"/>
      <c r="H8" s="36"/>
      <c r="I8" s="36"/>
      <c r="J8" s="36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>
      <c r="A9" s="44"/>
      <c r="B9" s="337" t="s">
        <v>121</v>
      </c>
      <c r="C9" s="185"/>
      <c r="D9" s="185"/>
      <c r="E9" s="153"/>
      <c r="F9" s="338">
        <f>SUM(F6:F8)</f>
        <v>66165720</v>
      </c>
      <c r="G9" s="92"/>
      <c r="H9" s="36"/>
      <c r="I9" s="36"/>
      <c r="J9" s="36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>
      <c r="A10" s="44"/>
      <c r="B10" s="339" t="s">
        <v>186</v>
      </c>
      <c r="C10" s="340"/>
      <c r="D10" s="340"/>
      <c r="E10" s="341"/>
      <c r="F10" s="340"/>
      <c r="G10" s="92"/>
      <c r="H10" s="36"/>
      <c r="I10" s="36"/>
      <c r="J10" s="36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>
      <c r="A11" s="44"/>
      <c r="B11" s="328" t="s">
        <v>187</v>
      </c>
      <c r="C11" s="328"/>
      <c r="D11" s="328"/>
      <c r="E11" s="328"/>
      <c r="F11" s="328"/>
      <c r="G11" s="92"/>
      <c r="H11" s="36"/>
      <c r="I11" s="36"/>
      <c r="J11" s="36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>
      <c r="A12" s="44"/>
      <c r="B12" s="333" t="s">
        <v>188</v>
      </c>
      <c r="C12" s="334" t="s">
        <v>189</v>
      </c>
      <c r="D12" s="333" t="s">
        <v>190</v>
      </c>
      <c r="E12" s="335">
        <v>4000000.0</v>
      </c>
      <c r="F12" s="336">
        <f t="shared" ref="F12:F15" si="2">+E12</f>
        <v>4000000</v>
      </c>
      <c r="G12" s="92"/>
      <c r="H12" s="36"/>
      <c r="I12" s="36"/>
      <c r="J12" s="36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>
      <c r="A13" s="44"/>
      <c r="B13" s="333" t="s">
        <v>191</v>
      </c>
      <c r="C13" s="334" t="s">
        <v>189</v>
      </c>
      <c r="D13" s="333" t="s">
        <v>190</v>
      </c>
      <c r="E13" s="335">
        <v>8000000.0</v>
      </c>
      <c r="F13" s="336">
        <f t="shared" si="2"/>
        <v>8000000</v>
      </c>
      <c r="G13" s="92"/>
      <c r="H13" s="36"/>
      <c r="I13" s="36"/>
      <c r="J13" s="36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>
      <c r="A14" s="44"/>
      <c r="B14" s="333" t="s">
        <v>192</v>
      </c>
      <c r="C14" s="334" t="s">
        <v>189</v>
      </c>
      <c r="D14" s="333" t="s">
        <v>190</v>
      </c>
      <c r="E14" s="335">
        <v>5000000.0</v>
      </c>
      <c r="F14" s="336">
        <f t="shared" si="2"/>
        <v>5000000</v>
      </c>
      <c r="G14" s="92"/>
      <c r="H14" s="36"/>
      <c r="I14" s="36"/>
      <c r="J14" s="36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>
      <c r="A15" s="44"/>
      <c r="B15" s="333" t="s">
        <v>193</v>
      </c>
      <c r="C15" s="334" t="s">
        <v>189</v>
      </c>
      <c r="D15" s="333" t="s">
        <v>190</v>
      </c>
      <c r="E15" s="335">
        <v>1000000.0</v>
      </c>
      <c r="F15" s="336">
        <f t="shared" si="2"/>
        <v>1000000</v>
      </c>
      <c r="G15" s="92"/>
      <c r="H15" s="36"/>
      <c r="I15" s="36"/>
      <c r="J15" s="36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>
      <c r="A16" s="44"/>
      <c r="B16" s="337" t="s">
        <v>121</v>
      </c>
      <c r="C16" s="185"/>
      <c r="D16" s="185"/>
      <c r="E16" s="153"/>
      <c r="F16" s="338">
        <f>+SUM(E12:E15)</f>
        <v>18000000</v>
      </c>
      <c r="G16" s="92"/>
      <c r="H16" s="36"/>
      <c r="I16" s="36"/>
      <c r="J16" s="36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>
      <c r="A17" s="44"/>
      <c r="B17" s="342" t="s">
        <v>194</v>
      </c>
      <c r="C17" s="185"/>
      <c r="D17" s="185"/>
      <c r="E17" s="153"/>
      <c r="F17" s="343">
        <f>+(F16+F9)*0.15</f>
        <v>12624858</v>
      </c>
      <c r="G17" s="3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>
      <c r="A18" s="44"/>
      <c r="B18" s="345" t="s">
        <v>195</v>
      </c>
      <c r="C18" s="185"/>
      <c r="D18" s="185"/>
      <c r="E18" s="153"/>
      <c r="F18" s="346">
        <f t="shared" ref="F18:F19" si="3">+F17+F16+F9</f>
        <v>96790578</v>
      </c>
      <c r="G18" s="92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>
      <c r="A19" s="44"/>
      <c r="B19" s="345" t="s">
        <v>195</v>
      </c>
      <c r="C19" s="185"/>
      <c r="D19" s="185"/>
      <c r="E19" s="153"/>
      <c r="F19" s="346">
        <f t="shared" si="3"/>
        <v>109415436</v>
      </c>
      <c r="G19" s="92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>
      <c r="A20" s="44"/>
      <c r="B20" s="238"/>
      <c r="C20" s="319"/>
      <c r="D20" s="320"/>
      <c r="E20" s="321"/>
      <c r="F20" s="322"/>
      <c r="G20" s="322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ht="15.75" customHeight="1">
      <c r="A21" s="44"/>
      <c r="B21" s="214" t="s">
        <v>177</v>
      </c>
      <c r="C21" s="22"/>
      <c r="D21" s="22"/>
      <c r="E21" s="22"/>
      <c r="F21" s="22"/>
      <c r="G21" s="23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ht="15.75" customHeight="1">
      <c r="A22" s="44"/>
      <c r="B22" s="347" t="s">
        <v>197</v>
      </c>
      <c r="C22" s="245" t="s">
        <v>198</v>
      </c>
      <c r="D22" s="348" t="s">
        <v>154</v>
      </c>
      <c r="E22" s="245" t="s">
        <v>199</v>
      </c>
      <c r="F22" s="245" t="s">
        <v>200</v>
      </c>
      <c r="G22" s="349" t="s">
        <v>201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ht="15.75" customHeight="1">
      <c r="A23" s="44"/>
      <c r="B23" s="324" t="s">
        <v>176</v>
      </c>
      <c r="C23" s="350"/>
      <c r="D23" s="350"/>
      <c r="E23" s="350"/>
      <c r="F23" s="350"/>
      <c r="G23" s="351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5.75" customHeight="1">
      <c r="A24" s="44"/>
      <c r="B24" s="324" t="s">
        <v>202</v>
      </c>
      <c r="C24" s="329"/>
      <c r="D24" s="329"/>
      <c r="E24" s="329"/>
      <c r="F24" s="329"/>
      <c r="G24" s="352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ht="15.75" customHeight="1">
      <c r="A25" s="44"/>
      <c r="B25" s="333" t="s">
        <v>203</v>
      </c>
      <c r="C25" s="334">
        <v>5.0</v>
      </c>
      <c r="D25" s="334" t="s">
        <v>204</v>
      </c>
      <c r="E25" s="334">
        <v>51722.0</v>
      </c>
      <c r="F25" s="334">
        <f t="shared" ref="F25:F28" si="4">ROUND(C25*E25,0)</f>
        <v>258610</v>
      </c>
      <c r="G25" s="353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ht="15.75" customHeight="1">
      <c r="A26" s="44"/>
      <c r="B26" s="354" t="s">
        <v>257</v>
      </c>
      <c r="C26" s="334">
        <v>3.0</v>
      </c>
      <c r="D26" s="334" t="s">
        <v>204</v>
      </c>
      <c r="E26" s="334">
        <f t="shared" ref="E26:E28" si="5">E25</f>
        <v>51722</v>
      </c>
      <c r="F26" s="334">
        <f t="shared" si="4"/>
        <v>155166</v>
      </c>
      <c r="G26" s="35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ht="15.75" customHeight="1">
      <c r="A27" s="44"/>
      <c r="B27" s="354" t="s">
        <v>258</v>
      </c>
      <c r="C27" s="334">
        <v>5.0</v>
      </c>
      <c r="D27" s="334" t="s">
        <v>204</v>
      </c>
      <c r="E27" s="334">
        <f t="shared" si="5"/>
        <v>51722</v>
      </c>
      <c r="F27" s="334">
        <f t="shared" si="4"/>
        <v>258610</v>
      </c>
      <c r="G27" s="353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ht="15.75" customHeight="1">
      <c r="A28" s="44"/>
      <c r="B28" s="354" t="s">
        <v>207</v>
      </c>
      <c r="C28" s="334">
        <v>4.0</v>
      </c>
      <c r="D28" s="334" t="s">
        <v>204</v>
      </c>
      <c r="E28" s="334">
        <f t="shared" si="5"/>
        <v>51722</v>
      </c>
      <c r="F28" s="334">
        <f t="shared" si="4"/>
        <v>206888</v>
      </c>
      <c r="G28" s="353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ht="15.75" customHeight="1">
      <c r="A29" s="44"/>
      <c r="B29" s="355" t="s">
        <v>208</v>
      </c>
      <c r="C29" s="356">
        <f>SUM(D25:D28)</f>
        <v>0</v>
      </c>
      <c r="D29" s="329"/>
      <c r="E29" s="357"/>
      <c r="F29" s="356">
        <f>SUM(F25:F28)</f>
        <v>879274</v>
      </c>
      <c r="G29" s="358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15.75" customHeight="1">
      <c r="A30" s="44"/>
      <c r="B30" s="333"/>
      <c r="C30" s="359"/>
      <c r="D30" s="359"/>
      <c r="E30" s="360"/>
      <c r="F30" s="334"/>
      <c r="G30" s="353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ht="15.75" customHeight="1">
      <c r="A31" s="44"/>
      <c r="B31" s="361" t="s">
        <v>209</v>
      </c>
      <c r="C31" s="329"/>
      <c r="D31" s="329"/>
      <c r="E31" s="362"/>
      <c r="F31" s="329"/>
      <c r="G31" s="363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ht="15.75" customHeight="1">
      <c r="A32" s="44"/>
      <c r="B32" s="354" t="s">
        <v>259</v>
      </c>
      <c r="C32" s="334">
        <v>80.0</v>
      </c>
      <c r="D32" s="334" t="s">
        <v>154</v>
      </c>
      <c r="E32" s="334">
        <v>2500.0</v>
      </c>
      <c r="F32" s="334">
        <f t="shared" ref="F32:F35" si="6">ROUND(C32*E32,0)</f>
        <v>200000</v>
      </c>
      <c r="G32" s="353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5.75" customHeight="1">
      <c r="A33" s="44"/>
      <c r="B33" s="333" t="s">
        <v>211</v>
      </c>
      <c r="C33" s="334">
        <f>C32*10%</f>
        <v>8</v>
      </c>
      <c r="D33" s="334" t="s">
        <v>201</v>
      </c>
      <c r="E33" s="334">
        <v>2500.0</v>
      </c>
      <c r="F33" s="334">
        <f t="shared" si="6"/>
        <v>20000</v>
      </c>
      <c r="G33" s="353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ht="15.75" customHeight="1">
      <c r="A34" s="44"/>
      <c r="B34" s="333" t="s">
        <v>212</v>
      </c>
      <c r="C34" s="334">
        <v>4.0</v>
      </c>
      <c r="D34" s="334" t="s">
        <v>213</v>
      </c>
      <c r="E34" s="334">
        <v>4500.0</v>
      </c>
      <c r="F34" s="334">
        <f t="shared" si="6"/>
        <v>18000</v>
      </c>
      <c r="G34" s="353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ht="15.75" customHeight="1">
      <c r="A35" s="44"/>
      <c r="B35" s="333" t="s">
        <v>214</v>
      </c>
      <c r="C35" s="334">
        <v>2.0</v>
      </c>
      <c r="D35" s="334" t="s">
        <v>260</v>
      </c>
      <c r="E35" s="334">
        <v>40000.0</v>
      </c>
      <c r="F35" s="334">
        <f t="shared" si="6"/>
        <v>80000</v>
      </c>
      <c r="G35" s="353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ht="15.75" customHeight="1">
      <c r="A36" s="44"/>
      <c r="B36" s="364" t="s">
        <v>216</v>
      </c>
      <c r="C36" s="334"/>
      <c r="D36" s="334"/>
      <c r="E36" s="334"/>
      <c r="F36" s="365">
        <f>SUM(F32:F35)</f>
        <v>318000</v>
      </c>
      <c r="G36" s="353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ht="15.75" customHeight="1">
      <c r="A37" s="44"/>
      <c r="B37" s="361" t="s">
        <v>261</v>
      </c>
      <c r="C37" s="329"/>
      <c r="D37" s="329"/>
      <c r="E37" s="362"/>
      <c r="F37" s="329"/>
      <c r="G37" s="363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ht="15.75" customHeight="1">
      <c r="A38" s="44"/>
      <c r="B38" s="354" t="s">
        <v>218</v>
      </c>
      <c r="C38" s="366">
        <v>0.05</v>
      </c>
      <c r="D38" s="334"/>
      <c r="E38" s="334"/>
      <c r="F38" s="334">
        <f>F29*C38</f>
        <v>43963.7</v>
      </c>
      <c r="G38" s="353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ht="15.75" customHeight="1">
      <c r="A39" s="44"/>
      <c r="B39" s="354" t="s">
        <v>219</v>
      </c>
      <c r="C39" s="366">
        <v>0.3</v>
      </c>
      <c r="D39" s="334"/>
      <c r="E39" s="334"/>
      <c r="F39" s="334">
        <f>F36*C39</f>
        <v>95400</v>
      </c>
      <c r="G39" s="353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ht="15.75" customHeight="1">
      <c r="A40" s="44"/>
      <c r="B40" s="364" t="s">
        <v>220</v>
      </c>
      <c r="C40" s="334"/>
      <c r="D40" s="334"/>
      <c r="E40" s="365"/>
      <c r="F40" s="365">
        <f>SUM(F38:F39)</f>
        <v>139363.7</v>
      </c>
      <c r="G40" s="367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ht="15.75" customHeight="1">
      <c r="A41" s="44"/>
      <c r="B41" s="361" t="s">
        <v>221</v>
      </c>
      <c r="C41" s="368"/>
      <c r="D41" s="368"/>
      <c r="E41" s="368"/>
      <c r="F41" s="356">
        <f>F40+F36+F29</f>
        <v>1336637.7</v>
      </c>
      <c r="G41" s="369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ht="15.75" customHeight="1">
      <c r="A42" s="44"/>
      <c r="B42" s="364"/>
      <c r="C42" s="370"/>
      <c r="D42" s="370"/>
      <c r="E42" s="370"/>
      <c r="F42" s="371"/>
      <c r="G42" s="372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ht="15.75" customHeight="1">
      <c r="A43" s="44"/>
      <c r="B43" s="373" t="s">
        <v>222</v>
      </c>
      <c r="C43" s="92"/>
      <c r="D43" s="92"/>
      <c r="E43" s="92"/>
      <c r="F43" s="93"/>
      <c r="G43" s="37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ht="15.75" customHeight="1">
      <c r="A44" s="44"/>
      <c r="B44" s="375">
        <v>1.0161</v>
      </c>
      <c r="C44" s="376"/>
      <c r="D44" s="376"/>
      <c r="E44" s="377"/>
      <c r="F44" s="376"/>
      <c r="G44" s="378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ht="15.75" customHeight="1">
      <c r="A45" s="44"/>
      <c r="B45" s="238"/>
      <c r="C45" s="319"/>
      <c r="D45" s="320"/>
      <c r="E45" s="321"/>
      <c r="F45" s="322"/>
      <c r="G45" s="322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ht="15.75" customHeight="1">
      <c r="A46" s="44"/>
      <c r="B46" s="214" t="s">
        <v>223</v>
      </c>
      <c r="C46" s="22"/>
      <c r="D46" s="22"/>
      <c r="E46" s="22"/>
      <c r="F46" s="22"/>
      <c r="G46" s="23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ht="15.75" customHeight="1">
      <c r="A47" s="44"/>
      <c r="B47" s="347" t="s">
        <v>197</v>
      </c>
      <c r="C47" s="245" t="s">
        <v>198</v>
      </c>
      <c r="D47" s="348" t="s">
        <v>154</v>
      </c>
      <c r="E47" s="245" t="s">
        <v>199</v>
      </c>
      <c r="F47" s="245" t="s">
        <v>200</v>
      </c>
      <c r="G47" s="349" t="s">
        <v>201</v>
      </c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ht="15.75" customHeight="1">
      <c r="A48" s="44"/>
      <c r="B48" s="379" t="s">
        <v>176</v>
      </c>
      <c r="C48" s="350"/>
      <c r="D48" s="350"/>
      <c r="E48" s="350"/>
      <c r="F48" s="350"/>
      <c r="G48" s="351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ht="15.75" customHeight="1">
      <c r="A49" s="44"/>
      <c r="B49" s="379" t="s">
        <v>202</v>
      </c>
      <c r="C49" s="329"/>
      <c r="D49" s="329"/>
      <c r="E49" s="329"/>
      <c r="F49" s="329"/>
      <c r="G49" s="352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ht="15.75" customHeight="1">
      <c r="A50" s="44"/>
      <c r="B50" s="354" t="s">
        <v>224</v>
      </c>
      <c r="C50" s="334">
        <v>1.0</v>
      </c>
      <c r="D50" s="334" t="s">
        <v>225</v>
      </c>
      <c r="E50" s="334">
        <v>51722.0</v>
      </c>
      <c r="F50" s="334">
        <f t="shared" ref="F50:F54" si="7">ROUND(C50*E50,0)</f>
        <v>51722</v>
      </c>
      <c r="G50" s="353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ht="15.75" customHeight="1">
      <c r="A51" s="44"/>
      <c r="B51" s="354" t="s">
        <v>203</v>
      </c>
      <c r="C51" s="334">
        <v>3.0</v>
      </c>
      <c r="D51" s="334" t="s">
        <v>225</v>
      </c>
      <c r="E51" s="334">
        <f t="shared" ref="E51:E54" si="8">E50</f>
        <v>51722</v>
      </c>
      <c r="F51" s="334">
        <f t="shared" si="7"/>
        <v>155166</v>
      </c>
      <c r="G51" s="35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ht="15.75" customHeight="1">
      <c r="A52" s="44"/>
      <c r="B52" s="354" t="s">
        <v>226</v>
      </c>
      <c r="C52" s="334">
        <v>2.0</v>
      </c>
      <c r="D52" s="334" t="s">
        <v>225</v>
      </c>
      <c r="E52" s="334">
        <f t="shared" si="8"/>
        <v>51722</v>
      </c>
      <c r="F52" s="334">
        <f t="shared" si="7"/>
        <v>103444</v>
      </c>
      <c r="G52" s="353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ht="15.75" customHeight="1">
      <c r="A53" s="44"/>
      <c r="B53" s="354" t="s">
        <v>227</v>
      </c>
      <c r="C53" s="334">
        <v>3.0</v>
      </c>
      <c r="D53" s="334" t="s">
        <v>225</v>
      </c>
      <c r="E53" s="334">
        <f t="shared" si="8"/>
        <v>51722</v>
      </c>
      <c r="F53" s="334">
        <f t="shared" si="7"/>
        <v>155166</v>
      </c>
      <c r="G53" s="353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ht="15.75" customHeight="1">
      <c r="A54" s="44"/>
      <c r="B54" s="354" t="s">
        <v>228</v>
      </c>
      <c r="C54" s="334">
        <v>1.0</v>
      </c>
      <c r="D54" s="334" t="s">
        <v>225</v>
      </c>
      <c r="E54" s="334">
        <f t="shared" si="8"/>
        <v>51722</v>
      </c>
      <c r="F54" s="334">
        <f t="shared" si="7"/>
        <v>51722</v>
      </c>
      <c r="G54" s="353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ht="15.75" customHeight="1">
      <c r="A55" s="44"/>
      <c r="B55" s="354" t="s">
        <v>229</v>
      </c>
      <c r="C55" s="334"/>
      <c r="D55" s="334"/>
      <c r="E55" s="334"/>
      <c r="F55" s="334"/>
      <c r="G55" s="353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ht="15.75" customHeight="1">
      <c r="A56" s="44"/>
      <c r="B56" s="380" t="s">
        <v>208</v>
      </c>
      <c r="C56" s="381">
        <f>SUM(C50:C55)</f>
        <v>10</v>
      </c>
      <c r="D56" s="382"/>
      <c r="E56" s="383"/>
      <c r="F56" s="381">
        <f>SUM(F50:F55)</f>
        <v>517220</v>
      </c>
      <c r="G56" s="38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ht="15.75" customHeight="1">
      <c r="A57" s="44"/>
      <c r="B57" s="333"/>
      <c r="C57" s="359"/>
      <c r="D57" s="359"/>
      <c r="E57" s="360"/>
      <c r="F57" s="334"/>
      <c r="G57" s="353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ht="15.75" customHeight="1">
      <c r="A58" s="44"/>
      <c r="B58" s="385" t="s">
        <v>209</v>
      </c>
      <c r="C58" s="382"/>
      <c r="D58" s="382"/>
      <c r="E58" s="386"/>
      <c r="F58" s="382"/>
      <c r="G58" s="387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ht="15.75" customHeight="1">
      <c r="A59" s="44"/>
      <c r="B59" s="354" t="s">
        <v>230</v>
      </c>
      <c r="C59" s="334">
        <v>110.0</v>
      </c>
      <c r="D59" s="388" t="s">
        <v>262</v>
      </c>
      <c r="E59" s="334">
        <f>13000*B75</f>
        <v>13209.3</v>
      </c>
      <c r="F59" s="334">
        <f t="shared" ref="F59:F60" si="9">ROUND(C59*E59,0)</f>
        <v>1453023</v>
      </c>
      <c r="G59" s="353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ht="15.75" customHeight="1">
      <c r="A60" s="44"/>
      <c r="B60" s="354" t="s">
        <v>232</v>
      </c>
      <c r="C60" s="334">
        <v>4.0</v>
      </c>
      <c r="D60" s="388" t="s">
        <v>263</v>
      </c>
      <c r="E60" s="334">
        <f>134961*B75</f>
        <v>137133.8721</v>
      </c>
      <c r="F60" s="334">
        <f t="shared" si="9"/>
        <v>548535</v>
      </c>
      <c r="G60" s="353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ht="15.75" customHeight="1">
      <c r="A61" s="44"/>
      <c r="B61" s="354" t="s">
        <v>234</v>
      </c>
      <c r="C61" s="334"/>
      <c r="D61" s="334"/>
      <c r="E61" s="334"/>
      <c r="F61" s="334"/>
      <c r="G61" s="353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ht="15.75" customHeight="1">
      <c r="A62" s="44"/>
      <c r="B62" s="354" t="s">
        <v>264</v>
      </c>
      <c r="C62" s="334"/>
      <c r="D62" s="334"/>
      <c r="E62" s="334"/>
      <c r="F62" s="334"/>
      <c r="G62" s="353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ht="15.75" customHeight="1">
      <c r="A63" s="44"/>
      <c r="B63" s="354" t="s">
        <v>236</v>
      </c>
      <c r="C63" s="334"/>
      <c r="D63" s="334"/>
      <c r="E63" s="334"/>
      <c r="F63" s="334"/>
      <c r="G63" s="353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ht="15.75" customHeight="1">
      <c r="A64" s="44"/>
      <c r="B64" s="354" t="s">
        <v>237</v>
      </c>
      <c r="C64" s="334">
        <v>7.0</v>
      </c>
      <c r="D64" s="388" t="s">
        <v>213</v>
      </c>
      <c r="E64" s="334">
        <f>9405*B75</f>
        <v>9556.4205</v>
      </c>
      <c r="F64" s="334">
        <f t="shared" ref="F64:F65" si="10">ROUND(C64*E64,0)</f>
        <v>66895</v>
      </c>
      <c r="G64" s="353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ht="15.75" customHeight="1">
      <c r="A65" s="36"/>
      <c r="B65" s="354" t="s">
        <v>239</v>
      </c>
      <c r="C65" s="334">
        <v>2.0</v>
      </c>
      <c r="D65" s="388" t="s">
        <v>213</v>
      </c>
      <c r="E65" s="334">
        <f>5225*B75</f>
        <v>5309.1225</v>
      </c>
      <c r="F65" s="334">
        <f t="shared" si="10"/>
        <v>10618</v>
      </c>
      <c r="G65" s="353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ht="15.75" customHeight="1">
      <c r="A66" s="36"/>
      <c r="B66" s="364" t="s">
        <v>216</v>
      </c>
      <c r="C66" s="334"/>
      <c r="D66" s="334"/>
      <c r="E66" s="334"/>
      <c r="F66" s="365">
        <f>SUM(F59:F65)</f>
        <v>2079071</v>
      </c>
      <c r="G66" s="353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ht="15.75" customHeight="1">
      <c r="A67" s="36"/>
      <c r="B67" s="385" t="s">
        <v>217</v>
      </c>
      <c r="C67" s="382"/>
      <c r="D67" s="382"/>
      <c r="E67" s="386"/>
      <c r="F67" s="382"/>
      <c r="G67" s="387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ht="15.75" customHeight="1">
      <c r="A68" s="36"/>
      <c r="B68" s="354" t="s">
        <v>218</v>
      </c>
      <c r="C68" s="366">
        <v>0.05</v>
      </c>
      <c r="D68" s="334"/>
      <c r="E68" s="334"/>
      <c r="F68" s="334">
        <f>F56*C68</f>
        <v>25861</v>
      </c>
      <c r="G68" s="353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ht="15.75" customHeight="1">
      <c r="A69" s="36"/>
      <c r="B69" s="354" t="s">
        <v>219</v>
      </c>
      <c r="C69" s="366">
        <v>0.3</v>
      </c>
      <c r="D69" s="334"/>
      <c r="E69" s="334"/>
      <c r="F69" s="334">
        <f>F66*C69</f>
        <v>623721.3</v>
      </c>
      <c r="G69" s="353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ht="15.75" customHeight="1">
      <c r="A70" s="36"/>
      <c r="B70" s="364" t="s">
        <v>220</v>
      </c>
      <c r="C70" s="334"/>
      <c r="D70" s="334"/>
      <c r="E70" s="365"/>
      <c r="F70" s="365">
        <f>SUM(F68:F69)</f>
        <v>649582.3</v>
      </c>
      <c r="G70" s="367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ht="15.75" customHeight="1">
      <c r="A71" s="36"/>
      <c r="B71" s="389" t="s">
        <v>221</v>
      </c>
      <c r="C71" s="390"/>
      <c r="D71" s="390"/>
      <c r="E71" s="390"/>
      <c r="F71" s="391">
        <f>F70+F66+F56</f>
        <v>3245873.3</v>
      </c>
      <c r="G71" s="392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ht="15.75" customHeight="1">
      <c r="A72" s="36"/>
      <c r="B72" s="364"/>
      <c r="C72" s="370"/>
      <c r="D72" s="370"/>
      <c r="E72" s="370"/>
      <c r="F72" s="371"/>
      <c r="G72" s="372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ht="15.75" customHeight="1">
      <c r="A73" s="36"/>
      <c r="B73" s="364"/>
      <c r="C73" s="370"/>
      <c r="D73" s="370"/>
      <c r="E73" s="370"/>
      <c r="F73" s="371">
        <f>ROUND(F71/1000,0)</f>
        <v>3246</v>
      </c>
      <c r="G73" s="372" t="s">
        <v>241</v>
      </c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ht="15.75" customHeight="1">
      <c r="A74" s="36"/>
      <c r="B74" s="373" t="s">
        <v>222</v>
      </c>
      <c r="C74" s="92"/>
      <c r="D74" s="92"/>
      <c r="E74" s="92"/>
      <c r="F74" s="93"/>
      <c r="G74" s="37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ht="15.75" customHeight="1">
      <c r="A75" s="36"/>
      <c r="B75" s="375">
        <v>1.0161</v>
      </c>
      <c r="C75" s="376"/>
      <c r="D75" s="376"/>
      <c r="E75" s="377"/>
      <c r="F75" s="376"/>
      <c r="G75" s="378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ht="15.75" customHeight="1">
      <c r="A76" s="36"/>
      <c r="B76" s="36"/>
      <c r="C76" s="36"/>
      <c r="D76" s="36"/>
      <c r="E76" s="36"/>
      <c r="F76" s="36"/>
      <c r="G76" s="36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ht="15.75" customHeight="1">
      <c r="A77" s="36"/>
      <c r="B77" s="36"/>
      <c r="C77" s="36"/>
      <c r="D77" s="36"/>
      <c r="E77" s="36"/>
      <c r="F77" s="36"/>
      <c r="G77" s="36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ht="15.75" customHeight="1">
      <c r="A78" s="36"/>
      <c r="B78" s="36"/>
      <c r="C78" s="36"/>
      <c r="D78" s="36"/>
      <c r="E78" s="36"/>
      <c r="F78" s="36"/>
      <c r="G78" s="36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ht="15.75" customHeight="1">
      <c r="A79" s="36"/>
      <c r="B79" s="36"/>
      <c r="C79" s="36"/>
      <c r="D79" s="36"/>
      <c r="E79" s="36"/>
      <c r="F79" s="36"/>
      <c r="G79" s="36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ht="15.75" customHeight="1">
      <c r="A80" s="36"/>
      <c r="B80" s="36"/>
      <c r="C80" s="36"/>
      <c r="D80" s="36"/>
      <c r="E80" s="36"/>
      <c r="F80" s="36"/>
      <c r="G80" s="36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ht="15.75" customHeight="1">
      <c r="A81" s="36"/>
      <c r="B81" s="36"/>
      <c r="C81" s="36"/>
      <c r="D81" s="36"/>
      <c r="E81" s="36"/>
      <c r="F81" s="36"/>
      <c r="G81" s="36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ht="15.75" customHeight="1">
      <c r="A82" s="36"/>
      <c r="B82" s="36"/>
      <c r="C82" s="36"/>
      <c r="D82" s="36"/>
      <c r="E82" s="36"/>
      <c r="F82" s="36"/>
      <c r="G82" s="36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ht="15.75" customHeight="1">
      <c r="A83" s="36"/>
      <c r="B83" s="36"/>
      <c r="C83" s="36"/>
      <c r="D83" s="36"/>
      <c r="E83" s="36"/>
      <c r="F83" s="36"/>
      <c r="G83" s="36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ht="15.75" customHeight="1">
      <c r="A84" s="36"/>
      <c r="B84" s="36"/>
      <c r="C84" s="36"/>
      <c r="D84" s="36"/>
      <c r="E84" s="36"/>
      <c r="F84" s="36"/>
      <c r="G84" s="36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ht="15.75" customHeight="1">
      <c r="A85" s="36"/>
      <c r="B85" s="36"/>
      <c r="C85" s="36"/>
      <c r="D85" s="36"/>
      <c r="E85" s="36"/>
      <c r="F85" s="36"/>
      <c r="G85" s="36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ht="15.75" customHeight="1">
      <c r="A86" s="36"/>
      <c r="B86" s="36"/>
      <c r="C86" s="36"/>
      <c r="D86" s="36"/>
      <c r="E86" s="36"/>
      <c r="F86" s="36"/>
      <c r="G86" s="36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ht="15.75" customHeight="1">
      <c r="A87" s="36"/>
      <c r="B87" s="36"/>
      <c r="C87" s="36"/>
      <c r="D87" s="36"/>
      <c r="E87" s="36"/>
      <c r="F87" s="36"/>
      <c r="G87" s="36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ht="15.75" customHeight="1">
      <c r="A88" s="36"/>
      <c r="B88" s="36"/>
      <c r="C88" s="36"/>
      <c r="D88" s="36"/>
      <c r="E88" s="36"/>
      <c r="F88" s="36"/>
      <c r="G88" s="36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ht="15.75" customHeight="1">
      <c r="A89" s="36"/>
      <c r="B89" s="36"/>
      <c r="C89" s="36"/>
      <c r="D89" s="36"/>
      <c r="E89" s="36"/>
      <c r="F89" s="36"/>
      <c r="G89" s="36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ht="15.75" customHeight="1">
      <c r="A90" s="36"/>
      <c r="B90" s="36"/>
      <c r="C90" s="36"/>
      <c r="D90" s="36"/>
      <c r="E90" s="36"/>
      <c r="F90" s="36"/>
      <c r="G90" s="36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ht="15.75" customHeight="1">
      <c r="A91" s="36"/>
      <c r="B91" s="36"/>
      <c r="C91" s="36"/>
      <c r="D91" s="36"/>
      <c r="E91" s="36"/>
      <c r="F91" s="36"/>
      <c r="G91" s="36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ht="15.75" customHeight="1">
      <c r="A92" s="36"/>
      <c r="B92" s="36"/>
      <c r="C92" s="36"/>
      <c r="D92" s="36"/>
      <c r="E92" s="36"/>
      <c r="F92" s="36"/>
      <c r="G92" s="36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ht="15.75" customHeight="1">
      <c r="A93" s="36"/>
      <c r="B93" s="36"/>
      <c r="C93" s="36"/>
      <c r="D93" s="36"/>
      <c r="E93" s="36"/>
      <c r="F93" s="36"/>
      <c r="G93" s="36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10">
    <mergeCell ref="B19:E19"/>
    <mergeCell ref="B21:G21"/>
    <mergeCell ref="B46:G46"/>
    <mergeCell ref="B1:F1"/>
    <mergeCell ref="B2:F2"/>
    <mergeCell ref="I3:I5"/>
    <mergeCell ref="B9:E9"/>
    <mergeCell ref="B16:E16"/>
    <mergeCell ref="B17:E17"/>
    <mergeCell ref="B18:E18"/>
  </mergeCells>
  <hyperlinks>
    <hyperlink display="Limpieza de caños" location="$Mantenimiento!B2" ref="J3"/>
    <hyperlink display="Siembras" location="$Mantenimiento!B21" ref="J4"/>
    <hyperlink display="Cerramientos" location="$Mantenimiento!C47" ref="J5"/>
  </hyperlink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31.71"/>
    <col customWidth="1" min="3" max="4" width="11.43"/>
    <col customWidth="1" min="5" max="5" width="19.71"/>
    <col customWidth="1" min="6" max="6" width="26.14"/>
    <col customWidth="1" min="7" max="26" width="11.43"/>
  </cols>
  <sheetData>
    <row r="1" ht="79.5" customHeight="1">
      <c r="A1" s="6"/>
      <c r="B1" s="393" t="s">
        <v>265</v>
      </c>
      <c r="C1" s="394"/>
      <c r="D1" s="394"/>
      <c r="E1" s="394"/>
      <c r="F1" s="39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27.0" customHeight="1">
      <c r="A2" s="6"/>
      <c r="B2" s="396" t="s">
        <v>266</v>
      </c>
      <c r="C2" s="397" t="s">
        <v>154</v>
      </c>
      <c r="D2" s="398" t="s">
        <v>95</v>
      </c>
      <c r="E2" s="397" t="s">
        <v>267</v>
      </c>
      <c r="F2" s="399" t="s">
        <v>268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6"/>
      <c r="B3" s="263" t="s">
        <v>269</v>
      </c>
      <c r="C3" s="400" t="s">
        <v>270</v>
      </c>
      <c r="D3" s="178">
        <v>0.6</v>
      </c>
      <c r="E3" s="401">
        <v>6100000.0</v>
      </c>
      <c r="F3" s="402">
        <v>3660000.0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6"/>
      <c r="B4" s="263" t="s">
        <v>271</v>
      </c>
      <c r="C4" s="400" t="s">
        <v>270</v>
      </c>
      <c r="D4" s="178">
        <v>0.6</v>
      </c>
      <c r="E4" s="401">
        <v>6100000.0</v>
      </c>
      <c r="F4" s="402">
        <v>3660000.0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132" t="s">
        <v>150</v>
      </c>
      <c r="C5" s="400" t="s">
        <v>270</v>
      </c>
      <c r="D5" s="178">
        <v>0.6</v>
      </c>
      <c r="E5" s="401">
        <v>2000000.0</v>
      </c>
      <c r="F5" s="402">
        <v>1200000.0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6"/>
      <c r="B6" s="132" t="s">
        <v>272</v>
      </c>
      <c r="C6" s="400" t="s">
        <v>270</v>
      </c>
      <c r="D6" s="178">
        <v>1.8</v>
      </c>
      <c r="E6" s="401">
        <v>1500000.0</v>
      </c>
      <c r="F6" s="402">
        <v>2700000.0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6"/>
      <c r="B7" s="263" t="s">
        <v>273</v>
      </c>
      <c r="C7" s="400" t="s">
        <v>270</v>
      </c>
      <c r="D7" s="178">
        <v>1.0</v>
      </c>
      <c r="E7" s="401">
        <v>6100000.0</v>
      </c>
      <c r="F7" s="402">
        <v>6100000.0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6"/>
      <c r="B8" s="263" t="s">
        <v>274</v>
      </c>
      <c r="C8" s="400" t="s">
        <v>270</v>
      </c>
      <c r="D8" s="178">
        <v>1.0</v>
      </c>
      <c r="E8" s="401">
        <v>6100000.0</v>
      </c>
      <c r="F8" s="402">
        <v>6100000.0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6"/>
      <c r="B9" s="132" t="s">
        <v>275</v>
      </c>
      <c r="C9" s="400" t="s">
        <v>270</v>
      </c>
      <c r="D9" s="178">
        <v>0.75</v>
      </c>
      <c r="E9" s="401">
        <v>2000000.0</v>
      </c>
      <c r="F9" s="402">
        <v>1500000.0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6"/>
      <c r="B10" s="263" t="s">
        <v>276</v>
      </c>
      <c r="C10" s="400" t="s">
        <v>270</v>
      </c>
      <c r="D10" s="178">
        <v>0.5</v>
      </c>
      <c r="E10" s="401">
        <v>6100000.0</v>
      </c>
      <c r="F10" s="402">
        <v>3050000.0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263"/>
      <c r="C11" s="178"/>
      <c r="D11" s="178"/>
      <c r="E11" s="403"/>
      <c r="F11" s="404">
        <v>2.797E7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6"/>
      <c r="B12" s="265" t="s">
        <v>277</v>
      </c>
      <c r="C12" s="400" t="s">
        <v>251</v>
      </c>
      <c r="D12" s="178">
        <v>16.0</v>
      </c>
      <c r="E12" s="401">
        <v>1000000.0</v>
      </c>
      <c r="F12" s="402">
        <v>1.6E7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405"/>
      <c r="C13" s="406"/>
      <c r="D13" s="406"/>
      <c r="E13" s="407"/>
      <c r="F13" s="408">
        <v>4.397E7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44"/>
      <c r="C249" s="44"/>
      <c r="D249" s="44"/>
      <c r="E249" s="44"/>
      <c r="F249" s="44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44"/>
      <c r="C250" s="44"/>
      <c r="D250" s="44"/>
      <c r="E250" s="44"/>
      <c r="F250" s="44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44"/>
      <c r="C251" s="44"/>
      <c r="D251" s="44"/>
      <c r="E251" s="44"/>
      <c r="F251" s="44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44"/>
      <c r="C252" s="44"/>
      <c r="D252" s="44"/>
      <c r="E252" s="44"/>
      <c r="F252" s="44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44"/>
      <c r="C253" s="44"/>
      <c r="D253" s="44"/>
      <c r="E253" s="44"/>
      <c r="F253" s="44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44"/>
      <c r="C254" s="44"/>
      <c r="D254" s="44"/>
      <c r="E254" s="44"/>
      <c r="F254" s="44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44"/>
      <c r="C255" s="44"/>
      <c r="D255" s="44"/>
      <c r="E255" s="44"/>
      <c r="F255" s="44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44"/>
      <c r="C256" s="44"/>
      <c r="D256" s="44"/>
      <c r="E256" s="44"/>
      <c r="F256" s="44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44"/>
      <c r="C257" s="44"/>
      <c r="D257" s="44"/>
      <c r="E257" s="44"/>
      <c r="F257" s="44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44"/>
      <c r="C258" s="44"/>
      <c r="D258" s="44"/>
      <c r="E258" s="44"/>
      <c r="F258" s="44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44"/>
      <c r="C259" s="44"/>
      <c r="D259" s="44"/>
      <c r="E259" s="44"/>
      <c r="F259" s="44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44"/>
      <c r="C260" s="44"/>
      <c r="D260" s="44"/>
      <c r="E260" s="44"/>
      <c r="F260" s="44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44"/>
      <c r="C261" s="44"/>
      <c r="D261" s="44"/>
      <c r="E261" s="44"/>
      <c r="F261" s="44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44"/>
      <c r="C262" s="44"/>
      <c r="D262" s="44"/>
      <c r="E262" s="44"/>
      <c r="F262" s="44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44"/>
      <c r="C263" s="44"/>
      <c r="D263" s="44"/>
      <c r="E263" s="44"/>
      <c r="F263" s="44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44"/>
      <c r="C264" s="44"/>
      <c r="D264" s="44"/>
      <c r="E264" s="44"/>
      <c r="F264" s="44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44"/>
      <c r="C265" s="44"/>
      <c r="D265" s="44"/>
      <c r="E265" s="44"/>
      <c r="F265" s="44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44"/>
      <c r="C266" s="44"/>
      <c r="D266" s="44"/>
      <c r="E266" s="44"/>
      <c r="F266" s="44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44"/>
      <c r="C267" s="44"/>
      <c r="D267" s="44"/>
      <c r="E267" s="44"/>
      <c r="F267" s="44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44"/>
      <c r="C268" s="44"/>
      <c r="D268" s="44"/>
      <c r="E268" s="44"/>
      <c r="F268" s="44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44"/>
      <c r="C269" s="44"/>
      <c r="D269" s="44"/>
      <c r="E269" s="44"/>
      <c r="F269" s="44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44"/>
      <c r="C270" s="44"/>
      <c r="D270" s="44"/>
      <c r="E270" s="44"/>
      <c r="F270" s="44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44"/>
      <c r="C271" s="44"/>
      <c r="D271" s="44"/>
      <c r="E271" s="44"/>
      <c r="F271" s="44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44"/>
      <c r="C272" s="44"/>
      <c r="D272" s="44"/>
      <c r="E272" s="44"/>
      <c r="F272" s="44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44"/>
      <c r="C273" s="44"/>
      <c r="D273" s="44"/>
      <c r="E273" s="44"/>
      <c r="F273" s="44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44"/>
      <c r="C274" s="44"/>
      <c r="D274" s="44"/>
      <c r="E274" s="44"/>
      <c r="F274" s="44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44"/>
      <c r="C275" s="44"/>
      <c r="D275" s="44"/>
      <c r="E275" s="44"/>
      <c r="F275" s="44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44"/>
      <c r="C276" s="44"/>
      <c r="D276" s="44"/>
      <c r="E276" s="44"/>
      <c r="F276" s="44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44"/>
      <c r="C277" s="44"/>
      <c r="D277" s="44"/>
      <c r="E277" s="44"/>
      <c r="F277" s="44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44"/>
      <c r="C278" s="44"/>
      <c r="D278" s="44"/>
      <c r="E278" s="44"/>
      <c r="F278" s="44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44"/>
      <c r="C279" s="44"/>
      <c r="D279" s="44"/>
      <c r="E279" s="44"/>
      <c r="F279" s="44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44"/>
      <c r="C280" s="44"/>
      <c r="D280" s="44"/>
      <c r="E280" s="44"/>
      <c r="F280" s="44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44"/>
      <c r="C281" s="44"/>
      <c r="D281" s="44"/>
      <c r="E281" s="44"/>
      <c r="F281" s="44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44"/>
      <c r="C282" s="44"/>
      <c r="D282" s="44"/>
      <c r="E282" s="44"/>
      <c r="F282" s="44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44"/>
      <c r="C283" s="44"/>
      <c r="D283" s="44"/>
      <c r="E283" s="44"/>
      <c r="F283" s="44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44"/>
      <c r="C284" s="44"/>
      <c r="D284" s="44"/>
      <c r="E284" s="44"/>
      <c r="F284" s="44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44"/>
      <c r="C285" s="44"/>
      <c r="D285" s="44"/>
      <c r="E285" s="44"/>
      <c r="F285" s="44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44"/>
      <c r="C286" s="44"/>
      <c r="D286" s="44"/>
      <c r="E286" s="44"/>
      <c r="F286" s="44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44"/>
      <c r="C287" s="44"/>
      <c r="D287" s="44"/>
      <c r="E287" s="44"/>
      <c r="F287" s="44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44"/>
      <c r="C288" s="44"/>
      <c r="D288" s="44"/>
      <c r="E288" s="44"/>
      <c r="F288" s="44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44"/>
      <c r="C289" s="44"/>
      <c r="D289" s="44"/>
      <c r="E289" s="44"/>
      <c r="F289" s="44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44"/>
      <c r="C290" s="44"/>
      <c r="D290" s="44"/>
      <c r="E290" s="44"/>
      <c r="F290" s="44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44"/>
      <c r="C291" s="44"/>
      <c r="D291" s="44"/>
      <c r="E291" s="44"/>
      <c r="F291" s="44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44"/>
      <c r="C292" s="44"/>
      <c r="D292" s="44"/>
      <c r="E292" s="44"/>
      <c r="F292" s="44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44"/>
      <c r="C293" s="44"/>
      <c r="D293" s="44"/>
      <c r="E293" s="44"/>
      <c r="F293" s="44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44"/>
      <c r="C294" s="44"/>
      <c r="D294" s="44"/>
      <c r="E294" s="44"/>
      <c r="F294" s="44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44"/>
      <c r="C295" s="44"/>
      <c r="D295" s="44"/>
      <c r="E295" s="44"/>
      <c r="F295" s="44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44"/>
      <c r="C296" s="44"/>
      <c r="D296" s="44"/>
      <c r="E296" s="44"/>
      <c r="F296" s="44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44"/>
      <c r="C297" s="44"/>
      <c r="D297" s="44"/>
      <c r="E297" s="44"/>
      <c r="F297" s="44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44"/>
      <c r="C298" s="44"/>
      <c r="D298" s="44"/>
      <c r="E298" s="44"/>
      <c r="F298" s="44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44"/>
      <c r="C299" s="44"/>
      <c r="D299" s="44"/>
      <c r="E299" s="44"/>
      <c r="F299" s="44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44"/>
      <c r="C300" s="44"/>
      <c r="D300" s="44"/>
      <c r="E300" s="44"/>
      <c r="F300" s="44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44"/>
      <c r="C301" s="44"/>
      <c r="D301" s="44"/>
      <c r="E301" s="44"/>
      <c r="F301" s="44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44"/>
      <c r="C302" s="44"/>
      <c r="D302" s="44"/>
      <c r="E302" s="44"/>
      <c r="F302" s="44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44"/>
      <c r="C303" s="44"/>
      <c r="D303" s="44"/>
      <c r="E303" s="44"/>
      <c r="F303" s="44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44"/>
      <c r="C304" s="44"/>
      <c r="D304" s="44"/>
      <c r="E304" s="44"/>
      <c r="F304" s="44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44"/>
      <c r="C305" s="44"/>
      <c r="D305" s="44"/>
      <c r="E305" s="44"/>
      <c r="F305" s="44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44"/>
      <c r="C306" s="44"/>
      <c r="D306" s="44"/>
      <c r="E306" s="44"/>
      <c r="F306" s="44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44"/>
      <c r="C307" s="44"/>
      <c r="D307" s="44"/>
      <c r="E307" s="44"/>
      <c r="F307" s="44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44"/>
      <c r="C308" s="44"/>
      <c r="D308" s="44"/>
      <c r="E308" s="44"/>
      <c r="F308" s="44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44"/>
      <c r="C309" s="44"/>
      <c r="D309" s="44"/>
      <c r="E309" s="44"/>
      <c r="F309" s="44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44"/>
      <c r="C310" s="44"/>
      <c r="D310" s="44"/>
      <c r="E310" s="44"/>
      <c r="F310" s="44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44"/>
      <c r="C311" s="44"/>
      <c r="D311" s="44"/>
      <c r="E311" s="44"/>
      <c r="F311" s="44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44"/>
      <c r="C312" s="44"/>
      <c r="D312" s="44"/>
      <c r="E312" s="44"/>
      <c r="F312" s="44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44"/>
      <c r="C313" s="44"/>
      <c r="D313" s="44"/>
      <c r="E313" s="44"/>
      <c r="F313" s="44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44"/>
      <c r="C314" s="44"/>
      <c r="D314" s="44"/>
      <c r="E314" s="44"/>
      <c r="F314" s="44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44"/>
      <c r="C315" s="44"/>
      <c r="D315" s="44"/>
      <c r="E315" s="44"/>
      <c r="F315" s="44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44"/>
      <c r="C316" s="44"/>
      <c r="D316" s="44"/>
      <c r="E316" s="44"/>
      <c r="F316" s="44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44"/>
      <c r="C317" s="44"/>
      <c r="D317" s="44"/>
      <c r="E317" s="44"/>
      <c r="F317" s="44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44"/>
      <c r="C318" s="44"/>
      <c r="D318" s="44"/>
      <c r="E318" s="44"/>
      <c r="F318" s="44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44"/>
      <c r="C319" s="44"/>
      <c r="D319" s="44"/>
      <c r="E319" s="44"/>
      <c r="F319" s="44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44"/>
      <c r="C320" s="44"/>
      <c r="D320" s="44"/>
      <c r="E320" s="44"/>
      <c r="F320" s="44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44"/>
      <c r="C321" s="44"/>
      <c r="D321" s="44"/>
      <c r="E321" s="44"/>
      <c r="F321" s="44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44"/>
      <c r="C322" s="44"/>
      <c r="D322" s="44"/>
      <c r="E322" s="44"/>
      <c r="F322" s="44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44"/>
      <c r="C323" s="44"/>
      <c r="D323" s="44"/>
      <c r="E323" s="44"/>
      <c r="F323" s="44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44"/>
      <c r="C324" s="44"/>
      <c r="D324" s="44"/>
      <c r="E324" s="44"/>
      <c r="F324" s="44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44"/>
      <c r="C325" s="44"/>
      <c r="D325" s="44"/>
      <c r="E325" s="44"/>
      <c r="F325" s="44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44"/>
      <c r="C326" s="44"/>
      <c r="D326" s="44"/>
      <c r="E326" s="44"/>
      <c r="F326" s="44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44"/>
      <c r="C327" s="44"/>
      <c r="D327" s="44"/>
      <c r="E327" s="44"/>
      <c r="F327" s="44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44"/>
      <c r="C328" s="44"/>
      <c r="D328" s="44"/>
      <c r="E328" s="44"/>
      <c r="F328" s="44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44"/>
      <c r="C329" s="44"/>
      <c r="D329" s="44"/>
      <c r="E329" s="44"/>
      <c r="F329" s="44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44"/>
      <c r="C330" s="44"/>
      <c r="D330" s="44"/>
      <c r="E330" s="44"/>
      <c r="F330" s="44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44"/>
      <c r="C331" s="44"/>
      <c r="D331" s="44"/>
      <c r="E331" s="44"/>
      <c r="F331" s="44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44"/>
      <c r="C332" s="44"/>
      <c r="D332" s="44"/>
      <c r="E332" s="44"/>
      <c r="F332" s="44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44"/>
      <c r="C333" s="44"/>
      <c r="D333" s="44"/>
      <c r="E333" s="44"/>
      <c r="F333" s="44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44"/>
      <c r="C334" s="44"/>
      <c r="D334" s="44"/>
      <c r="E334" s="44"/>
      <c r="F334" s="44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44"/>
      <c r="C335" s="44"/>
      <c r="D335" s="44"/>
      <c r="E335" s="44"/>
      <c r="F335" s="44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44"/>
      <c r="C336" s="44"/>
      <c r="D336" s="44"/>
      <c r="E336" s="44"/>
      <c r="F336" s="44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44"/>
      <c r="C337" s="44"/>
      <c r="D337" s="44"/>
      <c r="E337" s="44"/>
      <c r="F337" s="44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44"/>
      <c r="C338" s="44"/>
      <c r="D338" s="44"/>
      <c r="E338" s="44"/>
      <c r="F338" s="44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44"/>
      <c r="C339" s="44"/>
      <c r="D339" s="44"/>
      <c r="E339" s="44"/>
      <c r="F339" s="44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44"/>
      <c r="C340" s="44"/>
      <c r="D340" s="44"/>
      <c r="E340" s="44"/>
      <c r="F340" s="44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44"/>
      <c r="C341" s="44"/>
      <c r="D341" s="44"/>
      <c r="E341" s="44"/>
      <c r="F341" s="44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44"/>
      <c r="C342" s="44"/>
      <c r="D342" s="44"/>
      <c r="E342" s="44"/>
      <c r="F342" s="44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44"/>
      <c r="C343" s="44"/>
      <c r="D343" s="44"/>
      <c r="E343" s="44"/>
      <c r="F343" s="44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44"/>
      <c r="C344" s="44"/>
      <c r="D344" s="44"/>
      <c r="E344" s="44"/>
      <c r="F344" s="44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44"/>
      <c r="C345" s="44"/>
      <c r="D345" s="44"/>
      <c r="E345" s="44"/>
      <c r="F345" s="44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44"/>
      <c r="C346" s="44"/>
      <c r="D346" s="44"/>
      <c r="E346" s="44"/>
      <c r="F346" s="44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44"/>
      <c r="C347" s="44"/>
      <c r="D347" s="44"/>
      <c r="E347" s="44"/>
      <c r="F347" s="44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44"/>
      <c r="C348" s="44"/>
      <c r="D348" s="44"/>
      <c r="E348" s="44"/>
      <c r="F348" s="44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44"/>
      <c r="C349" s="44"/>
      <c r="D349" s="44"/>
      <c r="E349" s="44"/>
      <c r="F349" s="44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44"/>
      <c r="C350" s="44"/>
      <c r="D350" s="44"/>
      <c r="E350" s="44"/>
      <c r="F350" s="44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44"/>
      <c r="C351" s="44"/>
      <c r="D351" s="44"/>
      <c r="E351" s="44"/>
      <c r="F351" s="44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44"/>
      <c r="C352" s="44"/>
      <c r="D352" s="44"/>
      <c r="E352" s="44"/>
      <c r="F352" s="44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44"/>
      <c r="C353" s="44"/>
      <c r="D353" s="44"/>
      <c r="E353" s="44"/>
      <c r="F353" s="44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44"/>
      <c r="C354" s="44"/>
      <c r="D354" s="44"/>
      <c r="E354" s="44"/>
      <c r="F354" s="44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44"/>
      <c r="C355" s="44"/>
      <c r="D355" s="44"/>
      <c r="E355" s="44"/>
      <c r="F355" s="44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44"/>
      <c r="C356" s="44"/>
      <c r="D356" s="44"/>
      <c r="E356" s="44"/>
      <c r="F356" s="44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44"/>
      <c r="C357" s="44"/>
      <c r="D357" s="44"/>
      <c r="E357" s="44"/>
      <c r="F357" s="44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44"/>
      <c r="C358" s="44"/>
      <c r="D358" s="44"/>
      <c r="E358" s="44"/>
      <c r="F358" s="44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44"/>
      <c r="C359" s="44"/>
      <c r="D359" s="44"/>
      <c r="E359" s="44"/>
      <c r="F359" s="44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44"/>
      <c r="C360" s="44"/>
      <c r="D360" s="44"/>
      <c r="E360" s="44"/>
      <c r="F360" s="44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44"/>
      <c r="C361" s="44"/>
      <c r="D361" s="44"/>
      <c r="E361" s="44"/>
      <c r="F361" s="44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44"/>
      <c r="C362" s="44"/>
      <c r="D362" s="44"/>
      <c r="E362" s="44"/>
      <c r="F362" s="44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44"/>
      <c r="C363" s="44"/>
      <c r="D363" s="44"/>
      <c r="E363" s="44"/>
      <c r="F363" s="44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44"/>
      <c r="C364" s="44"/>
      <c r="D364" s="44"/>
      <c r="E364" s="44"/>
      <c r="F364" s="44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44"/>
      <c r="C365" s="44"/>
      <c r="D365" s="44"/>
      <c r="E365" s="44"/>
      <c r="F365" s="44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44"/>
      <c r="C366" s="44"/>
      <c r="D366" s="44"/>
      <c r="E366" s="44"/>
      <c r="F366" s="44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44"/>
      <c r="C367" s="44"/>
      <c r="D367" s="44"/>
      <c r="E367" s="44"/>
      <c r="F367" s="44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44"/>
      <c r="C368" s="44"/>
      <c r="D368" s="44"/>
      <c r="E368" s="44"/>
      <c r="F368" s="44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44"/>
      <c r="C369" s="44"/>
      <c r="D369" s="44"/>
      <c r="E369" s="44"/>
      <c r="F369" s="44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44"/>
      <c r="C370" s="44"/>
      <c r="D370" s="44"/>
      <c r="E370" s="44"/>
      <c r="F370" s="44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44"/>
      <c r="C371" s="44"/>
      <c r="D371" s="44"/>
      <c r="E371" s="44"/>
      <c r="F371" s="44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44"/>
      <c r="C372" s="44"/>
      <c r="D372" s="44"/>
      <c r="E372" s="44"/>
      <c r="F372" s="44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44"/>
      <c r="C373" s="44"/>
      <c r="D373" s="44"/>
      <c r="E373" s="44"/>
      <c r="F373" s="44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44"/>
      <c r="C374" s="44"/>
      <c r="D374" s="44"/>
      <c r="E374" s="44"/>
      <c r="F374" s="44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44"/>
      <c r="C375" s="44"/>
      <c r="D375" s="44"/>
      <c r="E375" s="44"/>
      <c r="F375" s="44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44"/>
      <c r="C376" s="44"/>
      <c r="D376" s="44"/>
      <c r="E376" s="44"/>
      <c r="F376" s="44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44"/>
      <c r="C377" s="44"/>
      <c r="D377" s="44"/>
      <c r="E377" s="44"/>
      <c r="F377" s="44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44"/>
      <c r="C378" s="44"/>
      <c r="D378" s="44"/>
      <c r="E378" s="44"/>
      <c r="F378" s="44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44"/>
      <c r="C379" s="44"/>
      <c r="D379" s="44"/>
      <c r="E379" s="44"/>
      <c r="F379" s="44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44"/>
      <c r="C380" s="44"/>
      <c r="D380" s="44"/>
      <c r="E380" s="44"/>
      <c r="F380" s="44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44"/>
      <c r="C381" s="44"/>
      <c r="D381" s="44"/>
      <c r="E381" s="44"/>
      <c r="F381" s="44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44"/>
      <c r="C382" s="44"/>
      <c r="D382" s="44"/>
      <c r="E382" s="44"/>
      <c r="F382" s="44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44"/>
      <c r="C383" s="44"/>
      <c r="D383" s="44"/>
      <c r="E383" s="44"/>
      <c r="F383" s="44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44"/>
      <c r="C384" s="44"/>
      <c r="D384" s="44"/>
      <c r="E384" s="44"/>
      <c r="F384" s="44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44"/>
      <c r="C385" s="44"/>
      <c r="D385" s="44"/>
      <c r="E385" s="44"/>
      <c r="F385" s="44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44"/>
      <c r="C386" s="44"/>
      <c r="D386" s="44"/>
      <c r="E386" s="44"/>
      <c r="F386" s="44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44"/>
      <c r="C387" s="44"/>
      <c r="D387" s="44"/>
      <c r="E387" s="44"/>
      <c r="F387" s="44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44"/>
      <c r="C388" s="44"/>
      <c r="D388" s="44"/>
      <c r="E388" s="44"/>
      <c r="F388" s="44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44"/>
      <c r="C389" s="44"/>
      <c r="D389" s="44"/>
      <c r="E389" s="44"/>
      <c r="F389" s="44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44"/>
      <c r="C390" s="44"/>
      <c r="D390" s="44"/>
      <c r="E390" s="44"/>
      <c r="F390" s="44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44"/>
      <c r="C391" s="44"/>
      <c r="D391" s="44"/>
      <c r="E391" s="44"/>
      <c r="F391" s="44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44"/>
      <c r="C392" s="44"/>
      <c r="D392" s="44"/>
      <c r="E392" s="44"/>
      <c r="F392" s="44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44"/>
      <c r="C393" s="44"/>
      <c r="D393" s="44"/>
      <c r="E393" s="44"/>
      <c r="F393" s="44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44"/>
      <c r="C394" s="44"/>
      <c r="D394" s="44"/>
      <c r="E394" s="44"/>
      <c r="F394" s="44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44"/>
      <c r="C395" s="44"/>
      <c r="D395" s="44"/>
      <c r="E395" s="44"/>
      <c r="F395" s="44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44"/>
      <c r="C396" s="44"/>
      <c r="D396" s="44"/>
      <c r="E396" s="44"/>
      <c r="F396" s="44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44"/>
      <c r="C397" s="44"/>
      <c r="D397" s="44"/>
      <c r="E397" s="44"/>
      <c r="F397" s="44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44"/>
      <c r="C398" s="44"/>
      <c r="D398" s="44"/>
      <c r="E398" s="44"/>
      <c r="F398" s="44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44"/>
      <c r="C399" s="44"/>
      <c r="D399" s="44"/>
      <c r="E399" s="44"/>
      <c r="F399" s="44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44"/>
      <c r="C400" s="44"/>
      <c r="D400" s="44"/>
      <c r="E400" s="44"/>
      <c r="F400" s="44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44"/>
      <c r="C401" s="44"/>
      <c r="D401" s="44"/>
      <c r="E401" s="44"/>
      <c r="F401" s="44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44"/>
      <c r="C402" s="44"/>
      <c r="D402" s="44"/>
      <c r="E402" s="44"/>
      <c r="F402" s="44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44"/>
      <c r="C403" s="44"/>
      <c r="D403" s="44"/>
      <c r="E403" s="44"/>
      <c r="F403" s="44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44"/>
      <c r="C404" s="44"/>
      <c r="D404" s="44"/>
      <c r="E404" s="44"/>
      <c r="F404" s="44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44"/>
      <c r="C405" s="44"/>
      <c r="D405" s="44"/>
      <c r="E405" s="44"/>
      <c r="F405" s="44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44"/>
      <c r="C406" s="44"/>
      <c r="D406" s="44"/>
      <c r="E406" s="44"/>
      <c r="F406" s="44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44"/>
      <c r="C407" s="44"/>
      <c r="D407" s="44"/>
      <c r="E407" s="44"/>
      <c r="F407" s="44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44"/>
      <c r="C408" s="44"/>
      <c r="D408" s="44"/>
      <c r="E408" s="44"/>
      <c r="F408" s="44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44"/>
      <c r="C409" s="44"/>
      <c r="D409" s="44"/>
      <c r="E409" s="44"/>
      <c r="F409" s="44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44"/>
      <c r="C410" s="44"/>
      <c r="D410" s="44"/>
      <c r="E410" s="44"/>
      <c r="F410" s="44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44"/>
      <c r="C411" s="44"/>
      <c r="D411" s="44"/>
      <c r="E411" s="44"/>
      <c r="F411" s="44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44"/>
      <c r="C412" s="44"/>
      <c r="D412" s="44"/>
      <c r="E412" s="44"/>
      <c r="F412" s="44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44"/>
      <c r="C413" s="44"/>
      <c r="D413" s="44"/>
      <c r="E413" s="44"/>
      <c r="F413" s="44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44"/>
      <c r="C414" s="44"/>
      <c r="D414" s="44"/>
      <c r="E414" s="44"/>
      <c r="F414" s="44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44"/>
      <c r="C415" s="44"/>
      <c r="D415" s="44"/>
      <c r="E415" s="44"/>
      <c r="F415" s="44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44"/>
      <c r="C416" s="44"/>
      <c r="D416" s="44"/>
      <c r="E416" s="44"/>
      <c r="F416" s="44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44"/>
      <c r="C417" s="44"/>
      <c r="D417" s="44"/>
      <c r="E417" s="44"/>
      <c r="F417" s="44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44"/>
      <c r="C418" s="44"/>
      <c r="D418" s="44"/>
      <c r="E418" s="44"/>
      <c r="F418" s="44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44"/>
      <c r="C419" s="44"/>
      <c r="D419" s="44"/>
      <c r="E419" s="44"/>
      <c r="F419" s="44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44"/>
      <c r="C420" s="44"/>
      <c r="D420" s="44"/>
      <c r="E420" s="44"/>
      <c r="F420" s="44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44"/>
      <c r="C421" s="44"/>
      <c r="D421" s="44"/>
      <c r="E421" s="44"/>
      <c r="F421" s="44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44"/>
      <c r="C422" s="44"/>
      <c r="D422" s="44"/>
      <c r="E422" s="44"/>
      <c r="F422" s="44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44"/>
      <c r="C423" s="44"/>
      <c r="D423" s="44"/>
      <c r="E423" s="44"/>
      <c r="F423" s="44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44"/>
      <c r="C424" s="44"/>
      <c r="D424" s="44"/>
      <c r="E424" s="44"/>
      <c r="F424" s="44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44"/>
      <c r="C425" s="44"/>
      <c r="D425" s="44"/>
      <c r="E425" s="44"/>
      <c r="F425" s="44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44"/>
      <c r="C426" s="44"/>
      <c r="D426" s="44"/>
      <c r="E426" s="44"/>
      <c r="F426" s="44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44"/>
      <c r="C427" s="44"/>
      <c r="D427" s="44"/>
      <c r="E427" s="44"/>
      <c r="F427" s="44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44"/>
      <c r="C428" s="44"/>
      <c r="D428" s="44"/>
      <c r="E428" s="44"/>
      <c r="F428" s="44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44"/>
      <c r="C429" s="44"/>
      <c r="D429" s="44"/>
      <c r="E429" s="44"/>
      <c r="F429" s="44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44"/>
      <c r="C430" s="44"/>
      <c r="D430" s="44"/>
      <c r="E430" s="44"/>
      <c r="F430" s="44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44"/>
      <c r="C431" s="44"/>
      <c r="D431" s="44"/>
      <c r="E431" s="44"/>
      <c r="F431" s="44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44"/>
      <c r="C432" s="44"/>
      <c r="D432" s="44"/>
      <c r="E432" s="44"/>
      <c r="F432" s="44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44"/>
      <c r="C433" s="44"/>
      <c r="D433" s="44"/>
      <c r="E433" s="44"/>
      <c r="F433" s="44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44"/>
      <c r="C434" s="44"/>
      <c r="D434" s="44"/>
      <c r="E434" s="44"/>
      <c r="F434" s="44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44"/>
      <c r="C435" s="44"/>
      <c r="D435" s="44"/>
      <c r="E435" s="44"/>
      <c r="F435" s="44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44"/>
      <c r="C436" s="44"/>
      <c r="D436" s="44"/>
      <c r="E436" s="44"/>
      <c r="F436" s="44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44"/>
      <c r="C437" s="44"/>
      <c r="D437" s="44"/>
      <c r="E437" s="44"/>
      <c r="F437" s="44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44"/>
      <c r="C438" s="44"/>
      <c r="D438" s="44"/>
      <c r="E438" s="44"/>
      <c r="F438" s="44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44"/>
      <c r="C439" s="44"/>
      <c r="D439" s="44"/>
      <c r="E439" s="44"/>
      <c r="F439" s="44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44"/>
      <c r="C440" s="44"/>
      <c r="D440" s="44"/>
      <c r="E440" s="44"/>
      <c r="F440" s="44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44"/>
      <c r="C441" s="44"/>
      <c r="D441" s="44"/>
      <c r="E441" s="44"/>
      <c r="F441" s="44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44"/>
      <c r="C442" s="44"/>
      <c r="D442" s="44"/>
      <c r="E442" s="44"/>
      <c r="F442" s="44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44"/>
      <c r="C443" s="44"/>
      <c r="D443" s="44"/>
      <c r="E443" s="44"/>
      <c r="F443" s="44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44"/>
      <c r="C444" s="44"/>
      <c r="D444" s="44"/>
      <c r="E444" s="44"/>
      <c r="F444" s="44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44"/>
      <c r="C445" s="44"/>
      <c r="D445" s="44"/>
      <c r="E445" s="44"/>
      <c r="F445" s="44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44"/>
      <c r="C446" s="44"/>
      <c r="D446" s="44"/>
      <c r="E446" s="44"/>
      <c r="F446" s="44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44"/>
      <c r="C447" s="44"/>
      <c r="D447" s="44"/>
      <c r="E447" s="44"/>
      <c r="F447" s="44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44"/>
      <c r="C448" s="44"/>
      <c r="D448" s="44"/>
      <c r="E448" s="44"/>
      <c r="F448" s="44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44"/>
      <c r="C449" s="44"/>
      <c r="D449" s="44"/>
      <c r="E449" s="44"/>
      <c r="F449" s="44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44"/>
      <c r="C450" s="44"/>
      <c r="D450" s="44"/>
      <c r="E450" s="44"/>
      <c r="F450" s="44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44"/>
      <c r="C451" s="44"/>
      <c r="D451" s="44"/>
      <c r="E451" s="44"/>
      <c r="F451" s="44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44"/>
      <c r="C452" s="44"/>
      <c r="D452" s="44"/>
      <c r="E452" s="44"/>
      <c r="F452" s="44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44"/>
      <c r="C453" s="44"/>
      <c r="D453" s="44"/>
      <c r="E453" s="44"/>
      <c r="F453" s="44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44"/>
      <c r="C454" s="44"/>
      <c r="D454" s="44"/>
      <c r="E454" s="44"/>
      <c r="F454" s="44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44"/>
      <c r="C455" s="44"/>
      <c r="D455" s="44"/>
      <c r="E455" s="44"/>
      <c r="F455" s="44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44"/>
      <c r="C456" s="44"/>
      <c r="D456" s="44"/>
      <c r="E456" s="44"/>
      <c r="F456" s="44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44"/>
      <c r="C457" s="44"/>
      <c r="D457" s="44"/>
      <c r="E457" s="44"/>
      <c r="F457" s="44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44"/>
      <c r="C458" s="44"/>
      <c r="D458" s="44"/>
      <c r="E458" s="44"/>
      <c r="F458" s="44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44"/>
      <c r="C459" s="44"/>
      <c r="D459" s="44"/>
      <c r="E459" s="44"/>
      <c r="F459" s="44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44"/>
      <c r="C460" s="44"/>
      <c r="D460" s="44"/>
      <c r="E460" s="44"/>
      <c r="F460" s="44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44"/>
      <c r="C461" s="44"/>
      <c r="D461" s="44"/>
      <c r="E461" s="44"/>
      <c r="F461" s="44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44"/>
      <c r="C462" s="44"/>
      <c r="D462" s="44"/>
      <c r="E462" s="44"/>
      <c r="F462" s="44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44"/>
      <c r="C463" s="44"/>
      <c r="D463" s="44"/>
      <c r="E463" s="44"/>
      <c r="F463" s="44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44"/>
      <c r="C464" s="44"/>
      <c r="D464" s="44"/>
      <c r="E464" s="44"/>
      <c r="F464" s="44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44"/>
      <c r="C465" s="44"/>
      <c r="D465" s="44"/>
      <c r="E465" s="44"/>
      <c r="F465" s="44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44"/>
      <c r="C466" s="44"/>
      <c r="D466" s="44"/>
      <c r="E466" s="44"/>
      <c r="F466" s="44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44"/>
      <c r="C467" s="44"/>
      <c r="D467" s="44"/>
      <c r="E467" s="44"/>
      <c r="F467" s="44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44"/>
      <c r="C468" s="44"/>
      <c r="D468" s="44"/>
      <c r="E468" s="44"/>
      <c r="F468" s="44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44"/>
      <c r="C469" s="44"/>
      <c r="D469" s="44"/>
      <c r="E469" s="44"/>
      <c r="F469" s="44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44"/>
      <c r="C470" s="44"/>
      <c r="D470" s="44"/>
      <c r="E470" s="44"/>
      <c r="F470" s="44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44"/>
      <c r="C471" s="44"/>
      <c r="D471" s="44"/>
      <c r="E471" s="44"/>
      <c r="F471" s="44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44"/>
      <c r="C472" s="44"/>
      <c r="D472" s="44"/>
      <c r="E472" s="44"/>
      <c r="F472" s="44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44"/>
      <c r="C473" s="44"/>
      <c r="D473" s="44"/>
      <c r="E473" s="44"/>
      <c r="F473" s="44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44"/>
      <c r="C474" s="44"/>
      <c r="D474" s="44"/>
      <c r="E474" s="44"/>
      <c r="F474" s="44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44"/>
      <c r="C475" s="44"/>
      <c r="D475" s="44"/>
      <c r="E475" s="44"/>
      <c r="F475" s="44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44"/>
      <c r="C476" s="44"/>
      <c r="D476" s="44"/>
      <c r="E476" s="44"/>
      <c r="F476" s="44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44"/>
      <c r="C477" s="44"/>
      <c r="D477" s="44"/>
      <c r="E477" s="44"/>
      <c r="F477" s="44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44"/>
      <c r="C478" s="44"/>
      <c r="D478" s="44"/>
      <c r="E478" s="44"/>
      <c r="F478" s="44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44"/>
      <c r="C479" s="44"/>
      <c r="D479" s="44"/>
      <c r="E479" s="44"/>
      <c r="F479" s="44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44"/>
      <c r="C480" s="44"/>
      <c r="D480" s="44"/>
      <c r="E480" s="44"/>
      <c r="F480" s="44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44"/>
      <c r="C481" s="44"/>
      <c r="D481" s="44"/>
      <c r="E481" s="44"/>
      <c r="F481" s="44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44"/>
      <c r="C482" s="44"/>
      <c r="D482" s="44"/>
      <c r="E482" s="44"/>
      <c r="F482" s="44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44"/>
      <c r="C483" s="44"/>
      <c r="D483" s="44"/>
      <c r="E483" s="44"/>
      <c r="F483" s="44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44"/>
      <c r="C484" s="44"/>
      <c r="D484" s="44"/>
      <c r="E484" s="44"/>
      <c r="F484" s="44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44"/>
      <c r="C485" s="44"/>
      <c r="D485" s="44"/>
      <c r="E485" s="44"/>
      <c r="F485" s="44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44"/>
      <c r="C486" s="44"/>
      <c r="D486" s="44"/>
      <c r="E486" s="44"/>
      <c r="F486" s="44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44"/>
      <c r="C487" s="44"/>
      <c r="D487" s="44"/>
      <c r="E487" s="44"/>
      <c r="F487" s="44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44"/>
      <c r="C488" s="44"/>
      <c r="D488" s="44"/>
      <c r="E488" s="44"/>
      <c r="F488" s="44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44"/>
      <c r="C489" s="44"/>
      <c r="D489" s="44"/>
      <c r="E489" s="44"/>
      <c r="F489" s="44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44"/>
      <c r="C490" s="44"/>
      <c r="D490" s="44"/>
      <c r="E490" s="44"/>
      <c r="F490" s="44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44"/>
      <c r="C491" s="44"/>
      <c r="D491" s="44"/>
      <c r="E491" s="44"/>
      <c r="F491" s="44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44"/>
      <c r="C492" s="44"/>
      <c r="D492" s="44"/>
      <c r="E492" s="44"/>
      <c r="F492" s="44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44"/>
      <c r="C493" s="44"/>
      <c r="D493" s="44"/>
      <c r="E493" s="44"/>
      <c r="F493" s="44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44"/>
      <c r="C494" s="44"/>
      <c r="D494" s="44"/>
      <c r="E494" s="44"/>
      <c r="F494" s="44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44"/>
      <c r="C495" s="44"/>
      <c r="D495" s="44"/>
      <c r="E495" s="44"/>
      <c r="F495" s="44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44"/>
      <c r="C496" s="44"/>
      <c r="D496" s="44"/>
      <c r="E496" s="44"/>
      <c r="F496" s="44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44"/>
      <c r="C497" s="44"/>
      <c r="D497" s="44"/>
      <c r="E497" s="44"/>
      <c r="F497" s="44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44"/>
      <c r="C498" s="44"/>
      <c r="D498" s="44"/>
      <c r="E498" s="44"/>
      <c r="F498" s="44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44"/>
      <c r="C499" s="44"/>
      <c r="D499" s="44"/>
      <c r="E499" s="44"/>
      <c r="F499" s="44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44"/>
      <c r="C500" s="44"/>
      <c r="D500" s="44"/>
      <c r="E500" s="44"/>
      <c r="F500" s="44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44"/>
      <c r="C501" s="44"/>
      <c r="D501" s="44"/>
      <c r="E501" s="44"/>
      <c r="F501" s="44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44"/>
      <c r="C502" s="44"/>
      <c r="D502" s="44"/>
      <c r="E502" s="44"/>
      <c r="F502" s="44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44"/>
      <c r="C503" s="44"/>
      <c r="D503" s="44"/>
      <c r="E503" s="44"/>
      <c r="F503" s="44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44"/>
      <c r="C504" s="44"/>
      <c r="D504" s="44"/>
      <c r="E504" s="44"/>
      <c r="F504" s="44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44"/>
      <c r="C505" s="44"/>
      <c r="D505" s="44"/>
      <c r="E505" s="44"/>
      <c r="F505" s="44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44"/>
      <c r="C506" s="44"/>
      <c r="D506" s="44"/>
      <c r="E506" s="44"/>
      <c r="F506" s="44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44"/>
      <c r="C507" s="44"/>
      <c r="D507" s="44"/>
      <c r="E507" s="44"/>
      <c r="F507" s="44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44"/>
      <c r="C508" s="44"/>
      <c r="D508" s="44"/>
      <c r="E508" s="44"/>
      <c r="F508" s="44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44"/>
      <c r="C509" s="44"/>
      <c r="D509" s="44"/>
      <c r="E509" s="44"/>
      <c r="F509" s="44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44"/>
      <c r="C510" s="44"/>
      <c r="D510" s="44"/>
      <c r="E510" s="44"/>
      <c r="F510" s="44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44"/>
      <c r="C511" s="44"/>
      <c r="D511" s="44"/>
      <c r="E511" s="44"/>
      <c r="F511" s="44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44"/>
      <c r="C512" s="44"/>
      <c r="D512" s="44"/>
      <c r="E512" s="44"/>
      <c r="F512" s="44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44"/>
      <c r="C513" s="44"/>
      <c r="D513" s="44"/>
      <c r="E513" s="44"/>
      <c r="F513" s="44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44"/>
      <c r="C514" s="44"/>
      <c r="D514" s="44"/>
      <c r="E514" s="44"/>
      <c r="F514" s="44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44"/>
      <c r="C515" s="44"/>
      <c r="D515" s="44"/>
      <c r="E515" s="44"/>
      <c r="F515" s="44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44"/>
      <c r="C516" s="44"/>
      <c r="D516" s="44"/>
      <c r="E516" s="44"/>
      <c r="F516" s="44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44"/>
      <c r="C517" s="44"/>
      <c r="D517" s="44"/>
      <c r="E517" s="44"/>
      <c r="F517" s="44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44"/>
      <c r="C518" s="44"/>
      <c r="D518" s="44"/>
      <c r="E518" s="44"/>
      <c r="F518" s="44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44"/>
      <c r="C519" s="44"/>
      <c r="D519" s="44"/>
      <c r="E519" s="44"/>
      <c r="F519" s="44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44"/>
      <c r="C520" s="44"/>
      <c r="D520" s="44"/>
      <c r="E520" s="44"/>
      <c r="F520" s="44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44"/>
      <c r="C521" s="44"/>
      <c r="D521" s="44"/>
      <c r="E521" s="44"/>
      <c r="F521" s="44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44"/>
      <c r="C522" s="44"/>
      <c r="D522" s="44"/>
      <c r="E522" s="44"/>
      <c r="F522" s="44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44"/>
      <c r="C523" s="44"/>
      <c r="D523" s="44"/>
      <c r="E523" s="44"/>
      <c r="F523" s="44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44"/>
      <c r="C524" s="44"/>
      <c r="D524" s="44"/>
      <c r="E524" s="44"/>
      <c r="F524" s="44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44"/>
      <c r="C525" s="44"/>
      <c r="D525" s="44"/>
      <c r="E525" s="44"/>
      <c r="F525" s="44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44"/>
      <c r="C526" s="44"/>
      <c r="D526" s="44"/>
      <c r="E526" s="44"/>
      <c r="F526" s="44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44"/>
      <c r="C527" s="44"/>
      <c r="D527" s="44"/>
      <c r="E527" s="44"/>
      <c r="F527" s="44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44"/>
      <c r="C528" s="44"/>
      <c r="D528" s="44"/>
      <c r="E528" s="44"/>
      <c r="F528" s="44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44"/>
      <c r="C529" s="44"/>
      <c r="D529" s="44"/>
      <c r="E529" s="44"/>
      <c r="F529" s="44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44"/>
      <c r="C530" s="44"/>
      <c r="D530" s="44"/>
      <c r="E530" s="44"/>
      <c r="F530" s="44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44"/>
      <c r="C531" s="44"/>
      <c r="D531" s="44"/>
      <c r="E531" s="44"/>
      <c r="F531" s="44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44"/>
      <c r="C532" s="44"/>
      <c r="D532" s="44"/>
      <c r="E532" s="44"/>
      <c r="F532" s="44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44"/>
      <c r="C533" s="44"/>
      <c r="D533" s="44"/>
      <c r="E533" s="44"/>
      <c r="F533" s="44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44"/>
      <c r="C534" s="44"/>
      <c r="D534" s="44"/>
      <c r="E534" s="44"/>
      <c r="F534" s="44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44"/>
      <c r="C535" s="44"/>
      <c r="D535" s="44"/>
      <c r="E535" s="44"/>
      <c r="F535" s="44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44"/>
      <c r="C536" s="44"/>
      <c r="D536" s="44"/>
      <c r="E536" s="44"/>
      <c r="F536" s="44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44"/>
      <c r="C537" s="44"/>
      <c r="D537" s="44"/>
      <c r="E537" s="44"/>
      <c r="F537" s="44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44"/>
      <c r="C538" s="44"/>
      <c r="D538" s="44"/>
      <c r="E538" s="44"/>
      <c r="F538" s="44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44"/>
      <c r="C539" s="44"/>
      <c r="D539" s="44"/>
      <c r="E539" s="44"/>
      <c r="F539" s="44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44"/>
      <c r="C540" s="44"/>
      <c r="D540" s="44"/>
      <c r="E540" s="44"/>
      <c r="F540" s="44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44"/>
      <c r="C541" s="44"/>
      <c r="D541" s="44"/>
      <c r="E541" s="44"/>
      <c r="F541" s="44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44"/>
      <c r="C542" s="44"/>
      <c r="D542" s="44"/>
      <c r="E542" s="44"/>
      <c r="F542" s="44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44"/>
      <c r="C543" s="44"/>
      <c r="D543" s="44"/>
      <c r="E543" s="44"/>
      <c r="F543" s="44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44"/>
      <c r="C544" s="44"/>
      <c r="D544" s="44"/>
      <c r="E544" s="44"/>
      <c r="F544" s="44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44"/>
      <c r="C545" s="44"/>
      <c r="D545" s="44"/>
      <c r="E545" s="44"/>
      <c r="F545" s="44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44"/>
      <c r="C546" s="44"/>
      <c r="D546" s="44"/>
      <c r="E546" s="44"/>
      <c r="F546" s="44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44"/>
      <c r="C547" s="44"/>
      <c r="D547" s="44"/>
      <c r="E547" s="44"/>
      <c r="F547" s="44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44"/>
      <c r="C548" s="44"/>
      <c r="D548" s="44"/>
      <c r="E548" s="44"/>
      <c r="F548" s="44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44"/>
      <c r="C549" s="44"/>
      <c r="D549" s="44"/>
      <c r="E549" s="44"/>
      <c r="F549" s="44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44"/>
      <c r="C550" s="44"/>
      <c r="D550" s="44"/>
      <c r="E550" s="44"/>
      <c r="F550" s="44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44"/>
      <c r="C551" s="44"/>
      <c r="D551" s="44"/>
      <c r="E551" s="44"/>
      <c r="F551" s="44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44"/>
      <c r="C552" s="44"/>
      <c r="D552" s="44"/>
      <c r="E552" s="44"/>
      <c r="F552" s="44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44"/>
      <c r="C553" s="44"/>
      <c r="D553" s="44"/>
      <c r="E553" s="44"/>
      <c r="F553" s="44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44"/>
      <c r="C554" s="44"/>
      <c r="D554" s="44"/>
      <c r="E554" s="44"/>
      <c r="F554" s="44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44"/>
      <c r="C555" s="44"/>
      <c r="D555" s="44"/>
      <c r="E555" s="44"/>
      <c r="F555" s="44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44"/>
      <c r="C556" s="44"/>
      <c r="D556" s="44"/>
      <c r="E556" s="44"/>
      <c r="F556" s="44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44"/>
      <c r="C557" s="44"/>
      <c r="D557" s="44"/>
      <c r="E557" s="44"/>
      <c r="F557" s="44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44"/>
      <c r="C558" s="44"/>
      <c r="D558" s="44"/>
      <c r="E558" s="44"/>
      <c r="F558" s="44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44"/>
      <c r="C559" s="44"/>
      <c r="D559" s="44"/>
      <c r="E559" s="44"/>
      <c r="F559" s="44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44"/>
      <c r="C560" s="44"/>
      <c r="D560" s="44"/>
      <c r="E560" s="44"/>
      <c r="F560" s="44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44"/>
      <c r="C561" s="44"/>
      <c r="D561" s="44"/>
      <c r="E561" s="44"/>
      <c r="F561" s="44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44"/>
      <c r="C562" s="44"/>
      <c r="D562" s="44"/>
      <c r="E562" s="44"/>
      <c r="F562" s="44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44"/>
      <c r="C563" s="44"/>
      <c r="D563" s="44"/>
      <c r="E563" s="44"/>
      <c r="F563" s="44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44"/>
      <c r="C564" s="44"/>
      <c r="D564" s="44"/>
      <c r="E564" s="44"/>
      <c r="F564" s="44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44"/>
      <c r="C565" s="44"/>
      <c r="D565" s="44"/>
      <c r="E565" s="44"/>
      <c r="F565" s="44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44"/>
      <c r="C566" s="44"/>
      <c r="D566" s="44"/>
      <c r="E566" s="44"/>
      <c r="F566" s="44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44"/>
      <c r="C567" s="44"/>
      <c r="D567" s="44"/>
      <c r="E567" s="44"/>
      <c r="F567" s="44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44"/>
      <c r="C568" s="44"/>
      <c r="D568" s="44"/>
      <c r="E568" s="44"/>
      <c r="F568" s="44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44"/>
      <c r="C569" s="44"/>
      <c r="D569" s="44"/>
      <c r="E569" s="44"/>
      <c r="F569" s="44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44"/>
      <c r="C570" s="44"/>
      <c r="D570" s="44"/>
      <c r="E570" s="44"/>
      <c r="F570" s="44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44"/>
      <c r="C571" s="44"/>
      <c r="D571" s="44"/>
      <c r="E571" s="44"/>
      <c r="F571" s="44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44"/>
      <c r="C572" s="44"/>
      <c r="D572" s="44"/>
      <c r="E572" s="44"/>
      <c r="F572" s="44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44"/>
      <c r="C573" s="44"/>
      <c r="D573" s="44"/>
      <c r="E573" s="44"/>
      <c r="F573" s="44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44"/>
      <c r="C574" s="44"/>
      <c r="D574" s="44"/>
      <c r="E574" s="44"/>
      <c r="F574" s="44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44"/>
      <c r="C575" s="44"/>
      <c r="D575" s="44"/>
      <c r="E575" s="44"/>
      <c r="F575" s="44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44"/>
      <c r="C576" s="44"/>
      <c r="D576" s="44"/>
      <c r="E576" s="44"/>
      <c r="F576" s="44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44"/>
      <c r="C577" s="44"/>
      <c r="D577" s="44"/>
      <c r="E577" s="44"/>
      <c r="F577" s="44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44"/>
      <c r="C578" s="44"/>
      <c r="D578" s="44"/>
      <c r="E578" s="44"/>
      <c r="F578" s="44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44"/>
      <c r="C579" s="44"/>
      <c r="D579" s="44"/>
      <c r="E579" s="44"/>
      <c r="F579" s="44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44"/>
      <c r="C580" s="44"/>
      <c r="D580" s="44"/>
      <c r="E580" s="44"/>
      <c r="F580" s="44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44"/>
      <c r="C581" s="44"/>
      <c r="D581" s="44"/>
      <c r="E581" s="44"/>
      <c r="F581" s="44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44"/>
      <c r="C582" s="44"/>
      <c r="D582" s="44"/>
      <c r="E582" s="44"/>
      <c r="F582" s="44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44"/>
      <c r="C583" s="44"/>
      <c r="D583" s="44"/>
      <c r="E583" s="44"/>
      <c r="F583" s="44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44"/>
      <c r="C584" s="44"/>
      <c r="D584" s="44"/>
      <c r="E584" s="44"/>
      <c r="F584" s="44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44"/>
      <c r="C585" s="44"/>
      <c r="D585" s="44"/>
      <c r="E585" s="44"/>
      <c r="F585" s="44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44"/>
      <c r="C586" s="44"/>
      <c r="D586" s="44"/>
      <c r="E586" s="44"/>
      <c r="F586" s="44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44"/>
      <c r="C587" s="44"/>
      <c r="D587" s="44"/>
      <c r="E587" s="44"/>
      <c r="F587" s="44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44"/>
      <c r="C588" s="44"/>
      <c r="D588" s="44"/>
      <c r="E588" s="44"/>
      <c r="F588" s="44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44"/>
      <c r="C589" s="44"/>
      <c r="D589" s="44"/>
      <c r="E589" s="44"/>
      <c r="F589" s="44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44"/>
      <c r="C590" s="44"/>
      <c r="D590" s="44"/>
      <c r="E590" s="44"/>
      <c r="F590" s="44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44"/>
      <c r="C591" s="44"/>
      <c r="D591" s="44"/>
      <c r="E591" s="44"/>
      <c r="F591" s="44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44"/>
      <c r="C592" s="44"/>
      <c r="D592" s="44"/>
      <c r="E592" s="44"/>
      <c r="F592" s="44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44"/>
      <c r="C593" s="44"/>
      <c r="D593" s="44"/>
      <c r="E593" s="44"/>
      <c r="F593" s="44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44"/>
      <c r="C594" s="44"/>
      <c r="D594" s="44"/>
      <c r="E594" s="44"/>
      <c r="F594" s="44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44"/>
      <c r="C595" s="44"/>
      <c r="D595" s="44"/>
      <c r="E595" s="44"/>
      <c r="F595" s="44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44"/>
      <c r="C596" s="44"/>
      <c r="D596" s="44"/>
      <c r="E596" s="44"/>
      <c r="F596" s="44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44"/>
      <c r="C597" s="44"/>
      <c r="D597" s="44"/>
      <c r="E597" s="44"/>
      <c r="F597" s="44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44"/>
      <c r="C598" s="44"/>
      <c r="D598" s="44"/>
      <c r="E598" s="44"/>
      <c r="F598" s="44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44"/>
      <c r="C599" s="44"/>
      <c r="D599" s="44"/>
      <c r="E599" s="44"/>
      <c r="F599" s="44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44"/>
      <c r="C600" s="44"/>
      <c r="D600" s="44"/>
      <c r="E600" s="44"/>
      <c r="F600" s="44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44"/>
      <c r="C601" s="44"/>
      <c r="D601" s="44"/>
      <c r="E601" s="44"/>
      <c r="F601" s="44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44"/>
      <c r="C602" s="44"/>
      <c r="D602" s="44"/>
      <c r="E602" s="44"/>
      <c r="F602" s="44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44"/>
      <c r="C603" s="44"/>
      <c r="D603" s="44"/>
      <c r="E603" s="44"/>
      <c r="F603" s="44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44"/>
      <c r="C604" s="44"/>
      <c r="D604" s="44"/>
      <c r="E604" s="44"/>
      <c r="F604" s="44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44"/>
      <c r="C605" s="44"/>
      <c r="D605" s="44"/>
      <c r="E605" s="44"/>
      <c r="F605" s="44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44"/>
      <c r="C606" s="44"/>
      <c r="D606" s="44"/>
      <c r="E606" s="44"/>
      <c r="F606" s="44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44"/>
      <c r="C607" s="44"/>
      <c r="D607" s="44"/>
      <c r="E607" s="44"/>
      <c r="F607" s="44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44"/>
      <c r="C608" s="44"/>
      <c r="D608" s="44"/>
      <c r="E608" s="44"/>
      <c r="F608" s="44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44"/>
      <c r="C609" s="44"/>
      <c r="D609" s="44"/>
      <c r="E609" s="44"/>
      <c r="F609" s="44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44"/>
      <c r="C610" s="44"/>
      <c r="D610" s="44"/>
      <c r="E610" s="44"/>
      <c r="F610" s="44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44"/>
      <c r="C611" s="44"/>
      <c r="D611" s="44"/>
      <c r="E611" s="44"/>
      <c r="F611" s="44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44"/>
      <c r="C612" s="44"/>
      <c r="D612" s="44"/>
      <c r="E612" s="44"/>
      <c r="F612" s="44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44"/>
      <c r="C613" s="44"/>
      <c r="D613" s="44"/>
      <c r="E613" s="44"/>
      <c r="F613" s="44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44"/>
      <c r="C614" s="44"/>
      <c r="D614" s="44"/>
      <c r="E614" s="44"/>
      <c r="F614" s="44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44"/>
      <c r="C615" s="44"/>
      <c r="D615" s="44"/>
      <c r="E615" s="44"/>
      <c r="F615" s="44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44"/>
      <c r="C616" s="44"/>
      <c r="D616" s="44"/>
      <c r="E616" s="44"/>
      <c r="F616" s="44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44"/>
      <c r="C617" s="44"/>
      <c r="D617" s="44"/>
      <c r="E617" s="44"/>
      <c r="F617" s="44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44"/>
      <c r="C618" s="44"/>
      <c r="D618" s="44"/>
      <c r="E618" s="44"/>
      <c r="F618" s="44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44"/>
      <c r="C619" s="44"/>
      <c r="D619" s="44"/>
      <c r="E619" s="44"/>
      <c r="F619" s="44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44"/>
      <c r="C620" s="44"/>
      <c r="D620" s="44"/>
      <c r="E620" s="44"/>
      <c r="F620" s="44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44"/>
      <c r="C621" s="44"/>
      <c r="D621" s="44"/>
      <c r="E621" s="44"/>
      <c r="F621" s="44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44"/>
      <c r="C622" s="44"/>
      <c r="D622" s="44"/>
      <c r="E622" s="44"/>
      <c r="F622" s="44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44"/>
      <c r="C623" s="44"/>
      <c r="D623" s="44"/>
      <c r="E623" s="44"/>
      <c r="F623" s="44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44"/>
      <c r="C624" s="44"/>
      <c r="D624" s="44"/>
      <c r="E624" s="44"/>
      <c r="F624" s="44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44"/>
      <c r="C625" s="44"/>
      <c r="D625" s="44"/>
      <c r="E625" s="44"/>
      <c r="F625" s="44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44"/>
      <c r="C626" s="44"/>
      <c r="D626" s="44"/>
      <c r="E626" s="44"/>
      <c r="F626" s="44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44"/>
      <c r="C627" s="44"/>
      <c r="D627" s="44"/>
      <c r="E627" s="44"/>
      <c r="F627" s="44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44"/>
      <c r="C628" s="44"/>
      <c r="D628" s="44"/>
      <c r="E628" s="44"/>
      <c r="F628" s="44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44"/>
      <c r="C629" s="44"/>
      <c r="D629" s="44"/>
      <c r="E629" s="44"/>
      <c r="F629" s="44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44"/>
      <c r="C630" s="44"/>
      <c r="D630" s="44"/>
      <c r="E630" s="44"/>
      <c r="F630" s="44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44"/>
      <c r="C631" s="44"/>
      <c r="D631" s="44"/>
      <c r="E631" s="44"/>
      <c r="F631" s="44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44"/>
      <c r="C632" s="44"/>
      <c r="D632" s="44"/>
      <c r="E632" s="44"/>
      <c r="F632" s="44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44"/>
      <c r="C633" s="44"/>
      <c r="D633" s="44"/>
      <c r="E633" s="44"/>
      <c r="F633" s="44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44"/>
      <c r="C634" s="44"/>
      <c r="D634" s="44"/>
      <c r="E634" s="44"/>
      <c r="F634" s="44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44"/>
      <c r="C635" s="44"/>
      <c r="D635" s="44"/>
      <c r="E635" s="44"/>
      <c r="F635" s="44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44"/>
      <c r="C636" s="44"/>
      <c r="D636" s="44"/>
      <c r="E636" s="44"/>
      <c r="F636" s="44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44"/>
      <c r="C637" s="44"/>
      <c r="D637" s="44"/>
      <c r="E637" s="44"/>
      <c r="F637" s="44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44"/>
      <c r="C638" s="44"/>
      <c r="D638" s="44"/>
      <c r="E638" s="44"/>
      <c r="F638" s="44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44"/>
      <c r="C639" s="44"/>
      <c r="D639" s="44"/>
      <c r="E639" s="44"/>
      <c r="F639" s="44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44"/>
      <c r="C640" s="44"/>
      <c r="D640" s="44"/>
      <c r="E640" s="44"/>
      <c r="F640" s="44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44"/>
      <c r="C641" s="44"/>
      <c r="D641" s="44"/>
      <c r="E641" s="44"/>
      <c r="F641" s="44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44"/>
      <c r="C642" s="44"/>
      <c r="D642" s="44"/>
      <c r="E642" s="44"/>
      <c r="F642" s="44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44"/>
      <c r="C643" s="44"/>
      <c r="D643" s="44"/>
      <c r="E643" s="44"/>
      <c r="F643" s="44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44"/>
      <c r="C644" s="44"/>
      <c r="D644" s="44"/>
      <c r="E644" s="44"/>
      <c r="F644" s="44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44"/>
      <c r="C645" s="44"/>
      <c r="D645" s="44"/>
      <c r="E645" s="44"/>
      <c r="F645" s="44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44"/>
      <c r="C646" s="44"/>
      <c r="D646" s="44"/>
      <c r="E646" s="44"/>
      <c r="F646" s="44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44"/>
      <c r="C647" s="44"/>
      <c r="D647" s="44"/>
      <c r="E647" s="44"/>
      <c r="F647" s="44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44"/>
      <c r="C648" s="44"/>
      <c r="D648" s="44"/>
      <c r="E648" s="44"/>
      <c r="F648" s="44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44"/>
      <c r="C649" s="44"/>
      <c r="D649" s="44"/>
      <c r="E649" s="44"/>
      <c r="F649" s="44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44"/>
      <c r="C650" s="44"/>
      <c r="D650" s="44"/>
      <c r="E650" s="44"/>
      <c r="F650" s="44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44"/>
      <c r="C651" s="44"/>
      <c r="D651" s="44"/>
      <c r="E651" s="44"/>
      <c r="F651" s="44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44"/>
      <c r="C652" s="44"/>
      <c r="D652" s="44"/>
      <c r="E652" s="44"/>
      <c r="F652" s="44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44"/>
      <c r="C653" s="44"/>
      <c r="D653" s="44"/>
      <c r="E653" s="44"/>
      <c r="F653" s="44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44"/>
      <c r="C654" s="44"/>
      <c r="D654" s="44"/>
      <c r="E654" s="44"/>
      <c r="F654" s="44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44"/>
      <c r="C655" s="44"/>
      <c r="D655" s="44"/>
      <c r="E655" s="44"/>
      <c r="F655" s="44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44"/>
      <c r="C656" s="44"/>
      <c r="D656" s="44"/>
      <c r="E656" s="44"/>
      <c r="F656" s="44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44"/>
      <c r="C657" s="44"/>
      <c r="D657" s="44"/>
      <c r="E657" s="44"/>
      <c r="F657" s="44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44"/>
      <c r="C658" s="44"/>
      <c r="D658" s="44"/>
      <c r="E658" s="44"/>
      <c r="F658" s="44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44"/>
      <c r="C659" s="44"/>
      <c r="D659" s="44"/>
      <c r="E659" s="44"/>
      <c r="F659" s="44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44"/>
      <c r="C660" s="44"/>
      <c r="D660" s="44"/>
      <c r="E660" s="44"/>
      <c r="F660" s="44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44"/>
      <c r="C661" s="44"/>
      <c r="D661" s="44"/>
      <c r="E661" s="44"/>
      <c r="F661" s="44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44"/>
      <c r="C662" s="44"/>
      <c r="D662" s="44"/>
      <c r="E662" s="44"/>
      <c r="F662" s="44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44"/>
      <c r="C663" s="44"/>
      <c r="D663" s="44"/>
      <c r="E663" s="44"/>
      <c r="F663" s="44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44"/>
      <c r="C664" s="44"/>
      <c r="D664" s="44"/>
      <c r="E664" s="44"/>
      <c r="F664" s="44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44"/>
      <c r="C665" s="44"/>
      <c r="D665" s="44"/>
      <c r="E665" s="44"/>
      <c r="F665" s="44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44"/>
      <c r="C666" s="44"/>
      <c r="D666" s="44"/>
      <c r="E666" s="44"/>
      <c r="F666" s="44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44"/>
      <c r="C667" s="44"/>
      <c r="D667" s="44"/>
      <c r="E667" s="44"/>
      <c r="F667" s="44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44"/>
      <c r="C668" s="44"/>
      <c r="D668" s="44"/>
      <c r="E668" s="44"/>
      <c r="F668" s="44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44"/>
      <c r="C669" s="44"/>
      <c r="D669" s="44"/>
      <c r="E669" s="44"/>
      <c r="F669" s="44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44"/>
      <c r="C670" s="44"/>
      <c r="D670" s="44"/>
      <c r="E670" s="44"/>
      <c r="F670" s="44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44"/>
      <c r="C671" s="44"/>
      <c r="D671" s="44"/>
      <c r="E671" s="44"/>
      <c r="F671" s="44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44"/>
      <c r="C672" s="44"/>
      <c r="D672" s="44"/>
      <c r="E672" s="44"/>
      <c r="F672" s="44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44"/>
      <c r="C673" s="44"/>
      <c r="D673" s="44"/>
      <c r="E673" s="44"/>
      <c r="F673" s="44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44"/>
      <c r="C674" s="44"/>
      <c r="D674" s="44"/>
      <c r="E674" s="44"/>
      <c r="F674" s="44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44"/>
      <c r="C675" s="44"/>
      <c r="D675" s="44"/>
      <c r="E675" s="44"/>
      <c r="F675" s="44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44"/>
      <c r="C676" s="44"/>
      <c r="D676" s="44"/>
      <c r="E676" s="44"/>
      <c r="F676" s="44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44"/>
      <c r="C677" s="44"/>
      <c r="D677" s="44"/>
      <c r="E677" s="44"/>
      <c r="F677" s="44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44"/>
      <c r="C678" s="44"/>
      <c r="D678" s="44"/>
      <c r="E678" s="44"/>
      <c r="F678" s="44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44"/>
      <c r="C679" s="44"/>
      <c r="D679" s="44"/>
      <c r="E679" s="44"/>
      <c r="F679" s="44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44"/>
      <c r="C680" s="44"/>
      <c r="D680" s="44"/>
      <c r="E680" s="44"/>
      <c r="F680" s="44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44"/>
      <c r="C681" s="44"/>
      <c r="D681" s="44"/>
      <c r="E681" s="44"/>
      <c r="F681" s="44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44"/>
      <c r="C682" s="44"/>
      <c r="D682" s="44"/>
      <c r="E682" s="44"/>
      <c r="F682" s="44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44"/>
      <c r="C683" s="44"/>
      <c r="D683" s="44"/>
      <c r="E683" s="44"/>
      <c r="F683" s="44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44"/>
      <c r="C684" s="44"/>
      <c r="D684" s="44"/>
      <c r="E684" s="44"/>
      <c r="F684" s="44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44"/>
      <c r="C685" s="44"/>
      <c r="D685" s="44"/>
      <c r="E685" s="44"/>
      <c r="F685" s="44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44"/>
      <c r="C686" s="44"/>
      <c r="D686" s="44"/>
      <c r="E686" s="44"/>
      <c r="F686" s="44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44"/>
      <c r="C687" s="44"/>
      <c r="D687" s="44"/>
      <c r="E687" s="44"/>
      <c r="F687" s="44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44"/>
      <c r="C688" s="44"/>
      <c r="D688" s="44"/>
      <c r="E688" s="44"/>
      <c r="F688" s="44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44"/>
      <c r="C689" s="44"/>
      <c r="D689" s="44"/>
      <c r="E689" s="44"/>
      <c r="F689" s="44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44"/>
      <c r="C690" s="44"/>
      <c r="D690" s="44"/>
      <c r="E690" s="44"/>
      <c r="F690" s="44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44"/>
      <c r="C691" s="44"/>
      <c r="D691" s="44"/>
      <c r="E691" s="44"/>
      <c r="F691" s="44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44"/>
      <c r="C692" s="44"/>
      <c r="D692" s="44"/>
      <c r="E692" s="44"/>
      <c r="F692" s="44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44"/>
      <c r="C693" s="44"/>
      <c r="D693" s="44"/>
      <c r="E693" s="44"/>
      <c r="F693" s="44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44"/>
      <c r="C694" s="44"/>
      <c r="D694" s="44"/>
      <c r="E694" s="44"/>
      <c r="F694" s="44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44"/>
      <c r="C695" s="44"/>
      <c r="D695" s="44"/>
      <c r="E695" s="44"/>
      <c r="F695" s="44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44"/>
      <c r="C696" s="44"/>
      <c r="D696" s="44"/>
      <c r="E696" s="44"/>
      <c r="F696" s="44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44"/>
      <c r="C697" s="44"/>
      <c r="D697" s="44"/>
      <c r="E697" s="44"/>
      <c r="F697" s="44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44"/>
      <c r="C698" s="44"/>
      <c r="D698" s="44"/>
      <c r="E698" s="44"/>
      <c r="F698" s="44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44"/>
      <c r="C699" s="44"/>
      <c r="D699" s="44"/>
      <c r="E699" s="44"/>
      <c r="F699" s="44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44"/>
      <c r="C700" s="44"/>
      <c r="D700" s="44"/>
      <c r="E700" s="44"/>
      <c r="F700" s="44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44"/>
      <c r="C701" s="44"/>
      <c r="D701" s="44"/>
      <c r="E701" s="44"/>
      <c r="F701" s="44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44"/>
      <c r="C702" s="44"/>
      <c r="D702" s="44"/>
      <c r="E702" s="44"/>
      <c r="F702" s="44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44"/>
      <c r="C703" s="44"/>
      <c r="D703" s="44"/>
      <c r="E703" s="44"/>
      <c r="F703" s="44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44"/>
      <c r="C704" s="44"/>
      <c r="D704" s="44"/>
      <c r="E704" s="44"/>
      <c r="F704" s="44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44"/>
      <c r="C705" s="44"/>
      <c r="D705" s="44"/>
      <c r="E705" s="44"/>
      <c r="F705" s="44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44"/>
      <c r="C706" s="44"/>
      <c r="D706" s="44"/>
      <c r="E706" s="44"/>
      <c r="F706" s="44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44"/>
      <c r="C707" s="44"/>
      <c r="D707" s="44"/>
      <c r="E707" s="44"/>
      <c r="F707" s="44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44"/>
      <c r="C708" s="44"/>
      <c r="D708" s="44"/>
      <c r="E708" s="44"/>
      <c r="F708" s="44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44"/>
      <c r="C709" s="44"/>
      <c r="D709" s="44"/>
      <c r="E709" s="44"/>
      <c r="F709" s="44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44"/>
      <c r="C710" s="44"/>
      <c r="D710" s="44"/>
      <c r="E710" s="44"/>
      <c r="F710" s="44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44"/>
      <c r="C711" s="44"/>
      <c r="D711" s="44"/>
      <c r="E711" s="44"/>
      <c r="F711" s="44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44"/>
      <c r="C712" s="44"/>
      <c r="D712" s="44"/>
      <c r="E712" s="44"/>
      <c r="F712" s="44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44"/>
      <c r="C713" s="44"/>
      <c r="D713" s="44"/>
      <c r="E713" s="44"/>
      <c r="F713" s="44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44"/>
      <c r="C714" s="44"/>
      <c r="D714" s="44"/>
      <c r="E714" s="44"/>
      <c r="F714" s="44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44"/>
      <c r="C715" s="44"/>
      <c r="D715" s="44"/>
      <c r="E715" s="44"/>
      <c r="F715" s="44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44"/>
      <c r="C716" s="44"/>
      <c r="D716" s="44"/>
      <c r="E716" s="44"/>
      <c r="F716" s="44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44"/>
      <c r="C717" s="44"/>
      <c r="D717" s="44"/>
      <c r="E717" s="44"/>
      <c r="F717" s="44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44"/>
      <c r="C718" s="44"/>
      <c r="D718" s="44"/>
      <c r="E718" s="44"/>
      <c r="F718" s="44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44"/>
      <c r="C719" s="44"/>
      <c r="D719" s="44"/>
      <c r="E719" s="44"/>
      <c r="F719" s="44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44"/>
      <c r="C720" s="44"/>
      <c r="D720" s="44"/>
      <c r="E720" s="44"/>
      <c r="F720" s="44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44"/>
      <c r="C721" s="44"/>
      <c r="D721" s="44"/>
      <c r="E721" s="44"/>
      <c r="F721" s="44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44"/>
      <c r="C722" s="44"/>
      <c r="D722" s="44"/>
      <c r="E722" s="44"/>
      <c r="F722" s="44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44"/>
      <c r="C723" s="44"/>
      <c r="D723" s="44"/>
      <c r="E723" s="44"/>
      <c r="F723" s="44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44"/>
      <c r="C724" s="44"/>
      <c r="D724" s="44"/>
      <c r="E724" s="44"/>
      <c r="F724" s="44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44"/>
      <c r="C725" s="44"/>
      <c r="D725" s="44"/>
      <c r="E725" s="44"/>
      <c r="F725" s="44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44"/>
      <c r="C726" s="44"/>
      <c r="D726" s="44"/>
      <c r="E726" s="44"/>
      <c r="F726" s="44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44"/>
      <c r="C727" s="44"/>
      <c r="D727" s="44"/>
      <c r="E727" s="44"/>
      <c r="F727" s="44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44"/>
      <c r="C728" s="44"/>
      <c r="D728" s="44"/>
      <c r="E728" s="44"/>
      <c r="F728" s="44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44"/>
      <c r="C729" s="44"/>
      <c r="D729" s="44"/>
      <c r="E729" s="44"/>
      <c r="F729" s="44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44"/>
      <c r="C730" s="44"/>
      <c r="D730" s="44"/>
      <c r="E730" s="44"/>
      <c r="F730" s="44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44"/>
      <c r="C731" s="44"/>
      <c r="D731" s="44"/>
      <c r="E731" s="44"/>
      <c r="F731" s="44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44"/>
      <c r="C732" s="44"/>
      <c r="D732" s="44"/>
      <c r="E732" s="44"/>
      <c r="F732" s="44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44"/>
      <c r="C733" s="44"/>
      <c r="D733" s="44"/>
      <c r="E733" s="44"/>
      <c r="F733" s="44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44"/>
      <c r="C734" s="44"/>
      <c r="D734" s="44"/>
      <c r="E734" s="44"/>
      <c r="F734" s="44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44"/>
      <c r="C735" s="44"/>
      <c r="D735" s="44"/>
      <c r="E735" s="44"/>
      <c r="F735" s="44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44"/>
      <c r="C736" s="44"/>
      <c r="D736" s="44"/>
      <c r="E736" s="44"/>
      <c r="F736" s="44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44"/>
      <c r="C737" s="44"/>
      <c r="D737" s="44"/>
      <c r="E737" s="44"/>
      <c r="F737" s="44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44"/>
      <c r="C738" s="44"/>
      <c r="D738" s="44"/>
      <c r="E738" s="44"/>
      <c r="F738" s="44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44"/>
      <c r="C739" s="44"/>
      <c r="D739" s="44"/>
      <c r="E739" s="44"/>
      <c r="F739" s="44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44"/>
      <c r="C740" s="44"/>
      <c r="D740" s="44"/>
      <c r="E740" s="44"/>
      <c r="F740" s="44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44"/>
      <c r="C741" s="44"/>
      <c r="D741" s="44"/>
      <c r="E741" s="44"/>
      <c r="F741" s="44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44"/>
      <c r="C742" s="44"/>
      <c r="D742" s="44"/>
      <c r="E742" s="44"/>
      <c r="F742" s="44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44"/>
      <c r="C743" s="44"/>
      <c r="D743" s="44"/>
      <c r="E743" s="44"/>
      <c r="F743" s="44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44"/>
      <c r="C744" s="44"/>
      <c r="D744" s="44"/>
      <c r="E744" s="44"/>
      <c r="F744" s="44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44"/>
      <c r="C745" s="44"/>
      <c r="D745" s="44"/>
      <c r="E745" s="44"/>
      <c r="F745" s="44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44"/>
      <c r="C746" s="44"/>
      <c r="D746" s="44"/>
      <c r="E746" s="44"/>
      <c r="F746" s="44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44"/>
      <c r="C747" s="44"/>
      <c r="D747" s="44"/>
      <c r="E747" s="44"/>
      <c r="F747" s="44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44"/>
      <c r="C748" s="44"/>
      <c r="D748" s="44"/>
      <c r="E748" s="44"/>
      <c r="F748" s="44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44"/>
      <c r="C749" s="44"/>
      <c r="D749" s="44"/>
      <c r="E749" s="44"/>
      <c r="F749" s="44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44"/>
      <c r="C750" s="44"/>
      <c r="D750" s="44"/>
      <c r="E750" s="44"/>
      <c r="F750" s="44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44"/>
      <c r="C751" s="44"/>
      <c r="D751" s="44"/>
      <c r="E751" s="44"/>
      <c r="F751" s="44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44"/>
      <c r="C752" s="44"/>
      <c r="D752" s="44"/>
      <c r="E752" s="44"/>
      <c r="F752" s="44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44"/>
      <c r="C753" s="44"/>
      <c r="D753" s="44"/>
      <c r="E753" s="44"/>
      <c r="F753" s="44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44"/>
      <c r="C754" s="44"/>
      <c r="D754" s="44"/>
      <c r="E754" s="44"/>
      <c r="F754" s="44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44"/>
      <c r="C755" s="44"/>
      <c r="D755" s="44"/>
      <c r="E755" s="44"/>
      <c r="F755" s="44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44"/>
      <c r="C756" s="44"/>
      <c r="D756" s="44"/>
      <c r="E756" s="44"/>
      <c r="F756" s="44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44"/>
      <c r="C757" s="44"/>
      <c r="D757" s="44"/>
      <c r="E757" s="44"/>
      <c r="F757" s="44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44"/>
      <c r="C758" s="44"/>
      <c r="D758" s="44"/>
      <c r="E758" s="44"/>
      <c r="F758" s="44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44"/>
      <c r="C759" s="44"/>
      <c r="D759" s="44"/>
      <c r="E759" s="44"/>
      <c r="F759" s="44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44"/>
      <c r="C760" s="44"/>
      <c r="D760" s="44"/>
      <c r="E760" s="44"/>
      <c r="F760" s="44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44"/>
      <c r="C761" s="44"/>
      <c r="D761" s="44"/>
      <c r="E761" s="44"/>
      <c r="F761" s="44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44"/>
      <c r="C762" s="44"/>
      <c r="D762" s="44"/>
      <c r="E762" s="44"/>
      <c r="F762" s="44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44"/>
      <c r="C763" s="44"/>
      <c r="D763" s="44"/>
      <c r="E763" s="44"/>
      <c r="F763" s="44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44"/>
      <c r="C764" s="44"/>
      <c r="D764" s="44"/>
      <c r="E764" s="44"/>
      <c r="F764" s="44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44"/>
      <c r="C765" s="44"/>
      <c r="D765" s="44"/>
      <c r="E765" s="44"/>
      <c r="F765" s="44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44"/>
      <c r="C766" s="44"/>
      <c r="D766" s="44"/>
      <c r="E766" s="44"/>
      <c r="F766" s="44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44"/>
      <c r="C767" s="44"/>
      <c r="D767" s="44"/>
      <c r="E767" s="44"/>
      <c r="F767" s="44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44"/>
      <c r="C768" s="44"/>
      <c r="D768" s="44"/>
      <c r="E768" s="44"/>
      <c r="F768" s="44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44"/>
      <c r="C769" s="44"/>
      <c r="D769" s="44"/>
      <c r="E769" s="44"/>
      <c r="F769" s="44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44"/>
      <c r="C770" s="44"/>
      <c r="D770" s="44"/>
      <c r="E770" s="44"/>
      <c r="F770" s="44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44"/>
      <c r="C771" s="44"/>
      <c r="D771" s="44"/>
      <c r="E771" s="44"/>
      <c r="F771" s="44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44"/>
      <c r="C772" s="44"/>
      <c r="D772" s="44"/>
      <c r="E772" s="44"/>
      <c r="F772" s="44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44"/>
      <c r="C773" s="44"/>
      <c r="D773" s="44"/>
      <c r="E773" s="44"/>
      <c r="F773" s="44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44"/>
      <c r="C774" s="44"/>
      <c r="D774" s="44"/>
      <c r="E774" s="44"/>
      <c r="F774" s="44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44"/>
      <c r="C775" s="44"/>
      <c r="D775" s="44"/>
      <c r="E775" s="44"/>
      <c r="F775" s="44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44"/>
      <c r="C776" s="44"/>
      <c r="D776" s="44"/>
      <c r="E776" s="44"/>
      <c r="F776" s="44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44"/>
      <c r="C777" s="44"/>
      <c r="D777" s="44"/>
      <c r="E777" s="44"/>
      <c r="F777" s="44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44"/>
      <c r="C778" s="44"/>
      <c r="D778" s="44"/>
      <c r="E778" s="44"/>
      <c r="F778" s="44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44"/>
      <c r="C779" s="44"/>
      <c r="D779" s="44"/>
      <c r="E779" s="44"/>
      <c r="F779" s="44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44"/>
      <c r="C780" s="44"/>
      <c r="D780" s="44"/>
      <c r="E780" s="44"/>
      <c r="F780" s="44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44"/>
      <c r="C781" s="44"/>
      <c r="D781" s="44"/>
      <c r="E781" s="44"/>
      <c r="F781" s="44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44"/>
      <c r="C782" s="44"/>
      <c r="D782" s="44"/>
      <c r="E782" s="44"/>
      <c r="F782" s="44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44"/>
      <c r="C783" s="44"/>
      <c r="D783" s="44"/>
      <c r="E783" s="44"/>
      <c r="F783" s="44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44"/>
      <c r="C784" s="44"/>
      <c r="D784" s="44"/>
      <c r="E784" s="44"/>
      <c r="F784" s="44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44"/>
      <c r="C785" s="44"/>
      <c r="D785" s="44"/>
      <c r="E785" s="44"/>
      <c r="F785" s="44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44"/>
      <c r="C786" s="44"/>
      <c r="D786" s="44"/>
      <c r="E786" s="44"/>
      <c r="F786" s="44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44"/>
      <c r="C787" s="44"/>
      <c r="D787" s="44"/>
      <c r="E787" s="44"/>
      <c r="F787" s="44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44"/>
      <c r="C788" s="44"/>
      <c r="D788" s="44"/>
      <c r="E788" s="44"/>
      <c r="F788" s="44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44"/>
      <c r="C789" s="44"/>
      <c r="D789" s="44"/>
      <c r="E789" s="44"/>
      <c r="F789" s="44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44"/>
      <c r="C790" s="44"/>
      <c r="D790" s="44"/>
      <c r="E790" s="44"/>
      <c r="F790" s="44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44"/>
      <c r="C791" s="44"/>
      <c r="D791" s="44"/>
      <c r="E791" s="44"/>
      <c r="F791" s="44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44"/>
      <c r="C792" s="44"/>
      <c r="D792" s="44"/>
      <c r="E792" s="44"/>
      <c r="F792" s="44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44"/>
      <c r="C793" s="44"/>
      <c r="D793" s="44"/>
      <c r="E793" s="44"/>
      <c r="F793" s="44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44"/>
      <c r="C794" s="44"/>
      <c r="D794" s="44"/>
      <c r="E794" s="44"/>
      <c r="F794" s="44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44"/>
      <c r="C795" s="44"/>
      <c r="D795" s="44"/>
      <c r="E795" s="44"/>
      <c r="F795" s="44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44"/>
      <c r="C796" s="44"/>
      <c r="D796" s="44"/>
      <c r="E796" s="44"/>
      <c r="F796" s="44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44"/>
      <c r="C797" s="44"/>
      <c r="D797" s="44"/>
      <c r="E797" s="44"/>
      <c r="F797" s="44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44"/>
      <c r="C798" s="44"/>
      <c r="D798" s="44"/>
      <c r="E798" s="44"/>
      <c r="F798" s="44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44"/>
      <c r="C799" s="44"/>
      <c r="D799" s="44"/>
      <c r="E799" s="44"/>
      <c r="F799" s="44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44"/>
      <c r="C800" s="44"/>
      <c r="D800" s="44"/>
      <c r="E800" s="44"/>
      <c r="F800" s="44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44"/>
      <c r="C801" s="44"/>
      <c r="D801" s="44"/>
      <c r="E801" s="44"/>
      <c r="F801" s="44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44"/>
      <c r="C802" s="44"/>
      <c r="D802" s="44"/>
      <c r="E802" s="44"/>
      <c r="F802" s="44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44"/>
      <c r="C803" s="44"/>
      <c r="D803" s="44"/>
      <c r="E803" s="44"/>
      <c r="F803" s="44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44"/>
      <c r="C804" s="44"/>
      <c r="D804" s="44"/>
      <c r="E804" s="44"/>
      <c r="F804" s="44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44"/>
      <c r="C805" s="44"/>
      <c r="D805" s="44"/>
      <c r="E805" s="44"/>
      <c r="F805" s="44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44"/>
      <c r="C806" s="44"/>
      <c r="D806" s="44"/>
      <c r="E806" s="44"/>
      <c r="F806" s="44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44"/>
      <c r="C807" s="44"/>
      <c r="D807" s="44"/>
      <c r="E807" s="44"/>
      <c r="F807" s="44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44"/>
      <c r="C808" s="44"/>
      <c r="D808" s="44"/>
      <c r="E808" s="44"/>
      <c r="F808" s="44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44"/>
      <c r="C809" s="44"/>
      <c r="D809" s="44"/>
      <c r="E809" s="44"/>
      <c r="F809" s="44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44"/>
      <c r="C810" s="44"/>
      <c r="D810" s="44"/>
      <c r="E810" s="44"/>
      <c r="F810" s="44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44"/>
      <c r="C811" s="44"/>
      <c r="D811" s="44"/>
      <c r="E811" s="44"/>
      <c r="F811" s="44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44"/>
      <c r="C812" s="44"/>
      <c r="D812" s="44"/>
      <c r="E812" s="44"/>
      <c r="F812" s="44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44"/>
      <c r="C813" s="44"/>
      <c r="D813" s="44"/>
      <c r="E813" s="44"/>
      <c r="F813" s="44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44"/>
      <c r="C814" s="44"/>
      <c r="D814" s="44"/>
      <c r="E814" s="44"/>
      <c r="F814" s="44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44"/>
      <c r="C815" s="44"/>
      <c r="D815" s="44"/>
      <c r="E815" s="44"/>
      <c r="F815" s="44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44"/>
      <c r="C816" s="44"/>
      <c r="D816" s="44"/>
      <c r="E816" s="44"/>
      <c r="F816" s="44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44"/>
      <c r="C817" s="44"/>
      <c r="D817" s="44"/>
      <c r="E817" s="44"/>
      <c r="F817" s="44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44"/>
      <c r="C818" s="44"/>
      <c r="D818" s="44"/>
      <c r="E818" s="44"/>
      <c r="F818" s="44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44"/>
      <c r="C819" s="44"/>
      <c r="D819" s="44"/>
      <c r="E819" s="44"/>
      <c r="F819" s="44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44"/>
      <c r="C820" s="44"/>
      <c r="D820" s="44"/>
      <c r="E820" s="44"/>
      <c r="F820" s="44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44"/>
      <c r="C821" s="44"/>
      <c r="D821" s="44"/>
      <c r="E821" s="44"/>
      <c r="F821" s="44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44"/>
      <c r="C822" s="44"/>
      <c r="D822" s="44"/>
      <c r="E822" s="44"/>
      <c r="F822" s="44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44"/>
      <c r="C823" s="44"/>
      <c r="D823" s="44"/>
      <c r="E823" s="44"/>
      <c r="F823" s="44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44"/>
      <c r="C824" s="44"/>
      <c r="D824" s="44"/>
      <c r="E824" s="44"/>
      <c r="F824" s="44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44"/>
      <c r="C825" s="44"/>
      <c r="D825" s="44"/>
      <c r="E825" s="44"/>
      <c r="F825" s="44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44"/>
      <c r="C826" s="44"/>
      <c r="D826" s="44"/>
      <c r="E826" s="44"/>
      <c r="F826" s="44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44"/>
      <c r="C827" s="44"/>
      <c r="D827" s="44"/>
      <c r="E827" s="44"/>
      <c r="F827" s="44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44"/>
      <c r="C828" s="44"/>
      <c r="D828" s="44"/>
      <c r="E828" s="44"/>
      <c r="F828" s="44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44"/>
      <c r="C829" s="44"/>
      <c r="D829" s="44"/>
      <c r="E829" s="44"/>
      <c r="F829" s="44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44"/>
      <c r="C830" s="44"/>
      <c r="D830" s="44"/>
      <c r="E830" s="44"/>
      <c r="F830" s="44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44"/>
      <c r="C831" s="44"/>
      <c r="D831" s="44"/>
      <c r="E831" s="44"/>
      <c r="F831" s="44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44"/>
      <c r="C832" s="44"/>
      <c r="D832" s="44"/>
      <c r="E832" s="44"/>
      <c r="F832" s="44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44"/>
      <c r="C833" s="44"/>
      <c r="D833" s="44"/>
      <c r="E833" s="44"/>
      <c r="F833" s="44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44"/>
      <c r="C834" s="44"/>
      <c r="D834" s="44"/>
      <c r="E834" s="44"/>
      <c r="F834" s="44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44"/>
      <c r="C835" s="44"/>
      <c r="D835" s="44"/>
      <c r="E835" s="44"/>
      <c r="F835" s="44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44"/>
      <c r="C836" s="44"/>
      <c r="D836" s="44"/>
      <c r="E836" s="44"/>
      <c r="F836" s="44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44"/>
      <c r="C837" s="44"/>
      <c r="D837" s="44"/>
      <c r="E837" s="44"/>
      <c r="F837" s="44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44"/>
      <c r="C838" s="44"/>
      <c r="D838" s="44"/>
      <c r="E838" s="44"/>
      <c r="F838" s="44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44"/>
      <c r="C839" s="44"/>
      <c r="D839" s="44"/>
      <c r="E839" s="44"/>
      <c r="F839" s="44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44"/>
      <c r="C840" s="44"/>
      <c r="D840" s="44"/>
      <c r="E840" s="44"/>
      <c r="F840" s="44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44"/>
      <c r="C841" s="44"/>
      <c r="D841" s="44"/>
      <c r="E841" s="44"/>
      <c r="F841" s="44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44"/>
      <c r="C842" s="44"/>
      <c r="D842" s="44"/>
      <c r="E842" s="44"/>
      <c r="F842" s="44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44"/>
      <c r="C843" s="44"/>
      <c r="D843" s="44"/>
      <c r="E843" s="44"/>
      <c r="F843" s="44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44"/>
      <c r="C844" s="44"/>
      <c r="D844" s="44"/>
      <c r="E844" s="44"/>
      <c r="F844" s="44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44"/>
      <c r="C845" s="44"/>
      <c r="D845" s="44"/>
      <c r="E845" s="44"/>
      <c r="F845" s="44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44"/>
      <c r="C846" s="44"/>
      <c r="D846" s="44"/>
      <c r="E846" s="44"/>
      <c r="F846" s="44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44"/>
      <c r="C847" s="44"/>
      <c r="D847" s="44"/>
      <c r="E847" s="44"/>
      <c r="F847" s="44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44"/>
      <c r="C848" s="44"/>
      <c r="D848" s="44"/>
      <c r="E848" s="44"/>
      <c r="F848" s="44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44"/>
      <c r="C849" s="44"/>
      <c r="D849" s="44"/>
      <c r="E849" s="44"/>
      <c r="F849" s="44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44"/>
      <c r="C850" s="44"/>
      <c r="D850" s="44"/>
      <c r="E850" s="44"/>
      <c r="F850" s="44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44"/>
      <c r="C851" s="44"/>
      <c r="D851" s="44"/>
      <c r="E851" s="44"/>
      <c r="F851" s="44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44"/>
      <c r="C852" s="44"/>
      <c r="D852" s="44"/>
      <c r="E852" s="44"/>
      <c r="F852" s="44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44"/>
      <c r="C853" s="44"/>
      <c r="D853" s="44"/>
      <c r="E853" s="44"/>
      <c r="F853" s="44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44"/>
      <c r="C854" s="44"/>
      <c r="D854" s="44"/>
      <c r="E854" s="44"/>
      <c r="F854" s="44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44"/>
      <c r="C855" s="44"/>
      <c r="D855" s="44"/>
      <c r="E855" s="44"/>
      <c r="F855" s="44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44"/>
      <c r="C856" s="44"/>
      <c r="D856" s="44"/>
      <c r="E856" s="44"/>
      <c r="F856" s="44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44"/>
      <c r="C857" s="44"/>
      <c r="D857" s="44"/>
      <c r="E857" s="44"/>
      <c r="F857" s="44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44"/>
      <c r="C858" s="44"/>
      <c r="D858" s="44"/>
      <c r="E858" s="44"/>
      <c r="F858" s="44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44"/>
      <c r="C859" s="44"/>
      <c r="D859" s="44"/>
      <c r="E859" s="44"/>
      <c r="F859" s="44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44"/>
      <c r="C860" s="44"/>
      <c r="D860" s="44"/>
      <c r="E860" s="44"/>
      <c r="F860" s="44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44"/>
      <c r="C861" s="44"/>
      <c r="D861" s="44"/>
      <c r="E861" s="44"/>
      <c r="F861" s="44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44"/>
      <c r="C862" s="44"/>
      <c r="D862" s="44"/>
      <c r="E862" s="44"/>
      <c r="F862" s="44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44"/>
      <c r="C863" s="44"/>
      <c r="D863" s="44"/>
      <c r="E863" s="44"/>
      <c r="F863" s="44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44"/>
      <c r="C864" s="44"/>
      <c r="D864" s="44"/>
      <c r="E864" s="44"/>
      <c r="F864" s="44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44"/>
      <c r="C865" s="44"/>
      <c r="D865" s="44"/>
      <c r="E865" s="44"/>
      <c r="F865" s="44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44"/>
      <c r="C866" s="44"/>
      <c r="D866" s="44"/>
      <c r="E866" s="44"/>
      <c r="F866" s="44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44"/>
      <c r="C867" s="44"/>
      <c r="D867" s="44"/>
      <c r="E867" s="44"/>
      <c r="F867" s="44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44"/>
      <c r="C868" s="44"/>
      <c r="D868" s="44"/>
      <c r="E868" s="44"/>
      <c r="F868" s="44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44"/>
      <c r="C869" s="44"/>
      <c r="D869" s="44"/>
      <c r="E869" s="44"/>
      <c r="F869" s="44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44"/>
      <c r="C870" s="44"/>
      <c r="D870" s="44"/>
      <c r="E870" s="44"/>
      <c r="F870" s="44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44"/>
      <c r="C871" s="44"/>
      <c r="D871" s="44"/>
      <c r="E871" s="44"/>
      <c r="F871" s="44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44"/>
      <c r="C872" s="44"/>
      <c r="D872" s="44"/>
      <c r="E872" s="44"/>
      <c r="F872" s="44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44"/>
      <c r="C873" s="44"/>
      <c r="D873" s="44"/>
      <c r="E873" s="44"/>
      <c r="F873" s="44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44"/>
      <c r="C874" s="44"/>
      <c r="D874" s="44"/>
      <c r="E874" s="44"/>
      <c r="F874" s="44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44"/>
      <c r="C875" s="44"/>
      <c r="D875" s="44"/>
      <c r="E875" s="44"/>
      <c r="F875" s="44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44"/>
      <c r="C876" s="44"/>
      <c r="D876" s="44"/>
      <c r="E876" s="44"/>
      <c r="F876" s="44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44"/>
      <c r="C877" s="44"/>
      <c r="D877" s="44"/>
      <c r="E877" s="44"/>
      <c r="F877" s="44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44"/>
      <c r="C878" s="44"/>
      <c r="D878" s="44"/>
      <c r="E878" s="44"/>
      <c r="F878" s="44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44"/>
      <c r="C879" s="44"/>
      <c r="D879" s="44"/>
      <c r="E879" s="44"/>
      <c r="F879" s="44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44"/>
      <c r="C880" s="44"/>
      <c r="D880" s="44"/>
      <c r="E880" s="44"/>
      <c r="F880" s="44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44"/>
      <c r="C881" s="44"/>
      <c r="D881" s="44"/>
      <c r="E881" s="44"/>
      <c r="F881" s="44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44"/>
      <c r="C882" s="44"/>
      <c r="D882" s="44"/>
      <c r="E882" s="44"/>
      <c r="F882" s="44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44"/>
      <c r="C883" s="44"/>
      <c r="D883" s="44"/>
      <c r="E883" s="44"/>
      <c r="F883" s="44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44"/>
      <c r="C884" s="44"/>
      <c r="D884" s="44"/>
      <c r="E884" s="44"/>
      <c r="F884" s="44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44"/>
      <c r="C885" s="44"/>
      <c r="D885" s="44"/>
      <c r="E885" s="44"/>
      <c r="F885" s="44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44"/>
      <c r="C886" s="44"/>
      <c r="D886" s="44"/>
      <c r="E886" s="44"/>
      <c r="F886" s="44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44"/>
      <c r="C887" s="44"/>
      <c r="D887" s="44"/>
      <c r="E887" s="44"/>
      <c r="F887" s="44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44"/>
      <c r="C888" s="44"/>
      <c r="D888" s="44"/>
      <c r="E888" s="44"/>
      <c r="F888" s="44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44"/>
      <c r="C889" s="44"/>
      <c r="D889" s="44"/>
      <c r="E889" s="44"/>
      <c r="F889" s="44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44"/>
      <c r="C890" s="44"/>
      <c r="D890" s="44"/>
      <c r="E890" s="44"/>
      <c r="F890" s="44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44"/>
      <c r="C891" s="44"/>
      <c r="D891" s="44"/>
      <c r="E891" s="44"/>
      <c r="F891" s="44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44"/>
      <c r="C892" s="44"/>
      <c r="D892" s="44"/>
      <c r="E892" s="44"/>
      <c r="F892" s="44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44"/>
      <c r="C893" s="44"/>
      <c r="D893" s="44"/>
      <c r="E893" s="44"/>
      <c r="F893" s="44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44"/>
      <c r="C894" s="44"/>
      <c r="D894" s="44"/>
      <c r="E894" s="44"/>
      <c r="F894" s="44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44"/>
      <c r="C895" s="44"/>
      <c r="D895" s="44"/>
      <c r="E895" s="44"/>
      <c r="F895" s="44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44"/>
      <c r="C896" s="44"/>
      <c r="D896" s="44"/>
      <c r="E896" s="44"/>
      <c r="F896" s="44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44"/>
      <c r="C897" s="44"/>
      <c r="D897" s="44"/>
      <c r="E897" s="44"/>
      <c r="F897" s="44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44"/>
      <c r="C898" s="44"/>
      <c r="D898" s="44"/>
      <c r="E898" s="44"/>
      <c r="F898" s="44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44"/>
      <c r="C899" s="44"/>
      <c r="D899" s="44"/>
      <c r="E899" s="44"/>
      <c r="F899" s="44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44"/>
      <c r="C900" s="44"/>
      <c r="D900" s="44"/>
      <c r="E900" s="44"/>
      <c r="F900" s="44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44"/>
      <c r="C901" s="44"/>
      <c r="D901" s="44"/>
      <c r="E901" s="44"/>
      <c r="F901" s="44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44"/>
      <c r="C902" s="44"/>
      <c r="D902" s="44"/>
      <c r="E902" s="44"/>
      <c r="F902" s="44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44"/>
      <c r="C903" s="44"/>
      <c r="D903" s="44"/>
      <c r="E903" s="44"/>
      <c r="F903" s="44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44"/>
      <c r="C904" s="44"/>
      <c r="D904" s="44"/>
      <c r="E904" s="44"/>
      <c r="F904" s="44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44"/>
      <c r="C905" s="44"/>
      <c r="D905" s="44"/>
      <c r="E905" s="44"/>
      <c r="F905" s="44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44"/>
      <c r="C906" s="44"/>
      <c r="D906" s="44"/>
      <c r="E906" s="44"/>
      <c r="F906" s="44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44"/>
      <c r="C907" s="44"/>
      <c r="D907" s="44"/>
      <c r="E907" s="44"/>
      <c r="F907" s="44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44"/>
      <c r="C908" s="44"/>
      <c r="D908" s="44"/>
      <c r="E908" s="44"/>
      <c r="F908" s="44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44"/>
      <c r="C909" s="44"/>
      <c r="D909" s="44"/>
      <c r="E909" s="44"/>
      <c r="F909" s="44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44"/>
      <c r="C910" s="44"/>
      <c r="D910" s="44"/>
      <c r="E910" s="44"/>
      <c r="F910" s="44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44"/>
      <c r="C911" s="44"/>
      <c r="D911" s="44"/>
      <c r="E911" s="44"/>
      <c r="F911" s="44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44"/>
      <c r="C912" s="44"/>
      <c r="D912" s="44"/>
      <c r="E912" s="44"/>
      <c r="F912" s="44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44"/>
      <c r="C913" s="44"/>
      <c r="D913" s="44"/>
      <c r="E913" s="44"/>
      <c r="F913" s="44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44"/>
      <c r="C914" s="44"/>
      <c r="D914" s="44"/>
      <c r="E914" s="44"/>
      <c r="F914" s="44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44"/>
      <c r="C915" s="44"/>
      <c r="D915" s="44"/>
      <c r="E915" s="44"/>
      <c r="F915" s="44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44"/>
      <c r="C916" s="44"/>
      <c r="D916" s="44"/>
      <c r="E916" s="44"/>
      <c r="F916" s="44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44"/>
      <c r="C917" s="44"/>
      <c r="D917" s="44"/>
      <c r="E917" s="44"/>
      <c r="F917" s="44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44"/>
      <c r="C918" s="44"/>
      <c r="D918" s="44"/>
      <c r="E918" s="44"/>
      <c r="F918" s="44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44"/>
      <c r="C919" s="44"/>
      <c r="D919" s="44"/>
      <c r="E919" s="44"/>
      <c r="F919" s="44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44"/>
      <c r="C920" s="44"/>
      <c r="D920" s="44"/>
      <c r="E920" s="44"/>
      <c r="F920" s="44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44"/>
      <c r="C921" s="44"/>
      <c r="D921" s="44"/>
      <c r="E921" s="44"/>
      <c r="F921" s="44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44"/>
      <c r="C922" s="44"/>
      <c r="D922" s="44"/>
      <c r="E922" s="44"/>
      <c r="F922" s="44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44"/>
      <c r="C923" s="44"/>
      <c r="D923" s="44"/>
      <c r="E923" s="44"/>
      <c r="F923" s="44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44"/>
      <c r="C924" s="44"/>
      <c r="D924" s="44"/>
      <c r="E924" s="44"/>
      <c r="F924" s="44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44"/>
      <c r="C925" s="44"/>
      <c r="D925" s="44"/>
      <c r="E925" s="44"/>
      <c r="F925" s="44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44"/>
      <c r="C926" s="44"/>
      <c r="D926" s="44"/>
      <c r="E926" s="44"/>
      <c r="F926" s="44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44"/>
      <c r="C927" s="44"/>
      <c r="D927" s="44"/>
      <c r="E927" s="44"/>
      <c r="F927" s="44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44"/>
      <c r="C928" s="44"/>
      <c r="D928" s="44"/>
      <c r="E928" s="44"/>
      <c r="F928" s="44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44"/>
      <c r="C929" s="44"/>
      <c r="D929" s="44"/>
      <c r="E929" s="44"/>
      <c r="F929" s="44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44"/>
      <c r="C930" s="44"/>
      <c r="D930" s="44"/>
      <c r="E930" s="44"/>
      <c r="F930" s="44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44"/>
      <c r="C931" s="44"/>
      <c r="D931" s="44"/>
      <c r="E931" s="44"/>
      <c r="F931" s="44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44"/>
      <c r="C932" s="44"/>
      <c r="D932" s="44"/>
      <c r="E932" s="44"/>
      <c r="F932" s="44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44"/>
      <c r="C933" s="44"/>
      <c r="D933" s="44"/>
      <c r="E933" s="44"/>
      <c r="F933" s="44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44"/>
      <c r="C934" s="44"/>
      <c r="D934" s="44"/>
      <c r="E934" s="44"/>
      <c r="F934" s="44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44"/>
      <c r="C935" s="44"/>
      <c r="D935" s="44"/>
      <c r="E935" s="44"/>
      <c r="F935" s="44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44"/>
      <c r="C936" s="44"/>
      <c r="D936" s="44"/>
      <c r="E936" s="44"/>
      <c r="F936" s="44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44"/>
      <c r="C937" s="44"/>
      <c r="D937" s="44"/>
      <c r="E937" s="44"/>
      <c r="F937" s="44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44"/>
      <c r="C938" s="44"/>
      <c r="D938" s="44"/>
      <c r="E938" s="44"/>
      <c r="F938" s="44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44"/>
      <c r="C939" s="44"/>
      <c r="D939" s="44"/>
      <c r="E939" s="44"/>
      <c r="F939" s="44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44"/>
      <c r="C940" s="44"/>
      <c r="D940" s="44"/>
      <c r="E940" s="44"/>
      <c r="F940" s="44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44"/>
      <c r="C941" s="44"/>
      <c r="D941" s="44"/>
      <c r="E941" s="44"/>
      <c r="F941" s="44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44"/>
      <c r="C942" s="44"/>
      <c r="D942" s="44"/>
      <c r="E942" s="44"/>
      <c r="F942" s="44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44"/>
      <c r="C943" s="44"/>
      <c r="D943" s="44"/>
      <c r="E943" s="44"/>
      <c r="F943" s="44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44"/>
      <c r="C944" s="44"/>
      <c r="D944" s="44"/>
      <c r="E944" s="44"/>
      <c r="F944" s="44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44"/>
      <c r="C945" s="44"/>
      <c r="D945" s="44"/>
      <c r="E945" s="44"/>
      <c r="F945" s="44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44"/>
      <c r="C946" s="44"/>
      <c r="D946" s="44"/>
      <c r="E946" s="44"/>
      <c r="F946" s="44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44"/>
      <c r="C947" s="44"/>
      <c r="D947" s="44"/>
      <c r="E947" s="44"/>
      <c r="F947" s="44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44"/>
      <c r="C948" s="44"/>
      <c r="D948" s="44"/>
      <c r="E948" s="44"/>
      <c r="F948" s="44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44"/>
      <c r="C949" s="44"/>
      <c r="D949" s="44"/>
      <c r="E949" s="44"/>
      <c r="F949" s="44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44"/>
      <c r="C950" s="44"/>
      <c r="D950" s="44"/>
      <c r="E950" s="44"/>
      <c r="F950" s="44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44"/>
      <c r="C951" s="44"/>
      <c r="D951" s="44"/>
      <c r="E951" s="44"/>
      <c r="F951" s="44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44"/>
      <c r="C952" s="44"/>
      <c r="D952" s="44"/>
      <c r="E952" s="44"/>
      <c r="F952" s="44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44"/>
      <c r="C953" s="44"/>
      <c r="D953" s="44"/>
      <c r="E953" s="44"/>
      <c r="F953" s="44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44"/>
      <c r="C954" s="44"/>
      <c r="D954" s="44"/>
      <c r="E954" s="44"/>
      <c r="F954" s="44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44"/>
      <c r="C955" s="44"/>
      <c r="D955" s="44"/>
      <c r="E955" s="44"/>
      <c r="F955" s="44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44"/>
      <c r="C956" s="44"/>
      <c r="D956" s="44"/>
      <c r="E956" s="44"/>
      <c r="F956" s="44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44"/>
      <c r="C957" s="44"/>
      <c r="D957" s="44"/>
      <c r="E957" s="44"/>
      <c r="F957" s="44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44"/>
      <c r="C958" s="44"/>
      <c r="D958" s="44"/>
      <c r="E958" s="44"/>
      <c r="F958" s="44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44"/>
      <c r="C959" s="44"/>
      <c r="D959" s="44"/>
      <c r="E959" s="44"/>
      <c r="F959" s="44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44"/>
      <c r="C960" s="44"/>
      <c r="D960" s="44"/>
      <c r="E960" s="44"/>
      <c r="F960" s="44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44"/>
      <c r="C961" s="44"/>
      <c r="D961" s="44"/>
      <c r="E961" s="44"/>
      <c r="F961" s="44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44"/>
      <c r="C962" s="44"/>
      <c r="D962" s="44"/>
      <c r="E962" s="44"/>
      <c r="F962" s="44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44"/>
      <c r="C963" s="44"/>
      <c r="D963" s="44"/>
      <c r="E963" s="44"/>
      <c r="F963" s="44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44"/>
      <c r="C964" s="44"/>
      <c r="D964" s="44"/>
      <c r="E964" s="44"/>
      <c r="F964" s="44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44"/>
      <c r="C965" s="44"/>
      <c r="D965" s="44"/>
      <c r="E965" s="44"/>
      <c r="F965" s="44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44"/>
      <c r="C966" s="44"/>
      <c r="D966" s="44"/>
      <c r="E966" s="44"/>
      <c r="F966" s="44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44"/>
      <c r="C967" s="44"/>
      <c r="D967" s="44"/>
      <c r="E967" s="44"/>
      <c r="F967" s="44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44"/>
      <c r="C968" s="44"/>
      <c r="D968" s="44"/>
      <c r="E968" s="44"/>
      <c r="F968" s="44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44"/>
      <c r="C969" s="44"/>
      <c r="D969" s="44"/>
      <c r="E969" s="44"/>
      <c r="F969" s="44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44"/>
      <c r="C970" s="44"/>
      <c r="D970" s="44"/>
      <c r="E970" s="44"/>
      <c r="F970" s="44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44"/>
      <c r="C971" s="44"/>
      <c r="D971" s="44"/>
      <c r="E971" s="44"/>
      <c r="F971" s="44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44"/>
      <c r="C972" s="44"/>
      <c r="D972" s="44"/>
      <c r="E972" s="44"/>
      <c r="F972" s="44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44"/>
      <c r="C973" s="44"/>
      <c r="D973" s="44"/>
      <c r="E973" s="44"/>
      <c r="F973" s="44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44"/>
      <c r="C974" s="44"/>
      <c r="D974" s="44"/>
      <c r="E974" s="44"/>
      <c r="F974" s="44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44"/>
      <c r="C975" s="44"/>
      <c r="D975" s="44"/>
      <c r="E975" s="44"/>
      <c r="F975" s="44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44"/>
      <c r="C976" s="44"/>
      <c r="D976" s="44"/>
      <c r="E976" s="44"/>
      <c r="F976" s="44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44"/>
      <c r="C977" s="44"/>
      <c r="D977" s="44"/>
      <c r="E977" s="44"/>
      <c r="F977" s="44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44"/>
      <c r="C978" s="44"/>
      <c r="D978" s="44"/>
      <c r="E978" s="44"/>
      <c r="F978" s="44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44"/>
      <c r="C979" s="44"/>
      <c r="D979" s="44"/>
      <c r="E979" s="44"/>
      <c r="F979" s="44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44"/>
      <c r="C980" s="44"/>
      <c r="D980" s="44"/>
      <c r="E980" s="44"/>
      <c r="F980" s="44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44"/>
      <c r="C981" s="44"/>
      <c r="D981" s="44"/>
      <c r="E981" s="44"/>
      <c r="F981" s="44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44"/>
      <c r="C982" s="44"/>
      <c r="D982" s="44"/>
      <c r="E982" s="44"/>
      <c r="F982" s="44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44"/>
      <c r="C983" s="44"/>
      <c r="D983" s="44"/>
      <c r="E983" s="44"/>
      <c r="F983" s="44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44"/>
      <c r="C984" s="44"/>
      <c r="D984" s="44"/>
      <c r="E984" s="44"/>
      <c r="F984" s="44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44"/>
      <c r="C985" s="44"/>
      <c r="D985" s="44"/>
      <c r="E985" s="44"/>
      <c r="F985" s="44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44"/>
      <c r="C986" s="44"/>
      <c r="D986" s="44"/>
      <c r="E986" s="44"/>
      <c r="F986" s="44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44"/>
      <c r="C987" s="44"/>
      <c r="D987" s="44"/>
      <c r="E987" s="44"/>
      <c r="F987" s="44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44"/>
      <c r="C988" s="44"/>
      <c r="D988" s="44"/>
      <c r="E988" s="44"/>
      <c r="F988" s="44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44"/>
      <c r="C989" s="44"/>
      <c r="D989" s="44"/>
      <c r="E989" s="44"/>
      <c r="F989" s="44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44"/>
      <c r="C990" s="44"/>
      <c r="D990" s="44"/>
      <c r="E990" s="44"/>
      <c r="F990" s="44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44"/>
      <c r="C991" s="44"/>
      <c r="D991" s="44"/>
      <c r="E991" s="44"/>
      <c r="F991" s="44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44"/>
      <c r="C992" s="44"/>
      <c r="D992" s="44"/>
      <c r="E992" s="44"/>
      <c r="F992" s="44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44"/>
      <c r="C993" s="44"/>
      <c r="D993" s="44"/>
      <c r="E993" s="44"/>
      <c r="F993" s="44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44"/>
      <c r="C994" s="44"/>
      <c r="D994" s="44"/>
      <c r="E994" s="44"/>
      <c r="F994" s="44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44"/>
      <c r="C995" s="44"/>
      <c r="D995" s="44"/>
      <c r="E995" s="44"/>
      <c r="F995" s="44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44"/>
      <c r="C996" s="44"/>
      <c r="D996" s="44"/>
      <c r="E996" s="44"/>
      <c r="F996" s="44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44"/>
      <c r="C997" s="44"/>
      <c r="D997" s="44"/>
      <c r="E997" s="44"/>
      <c r="F997" s="44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44"/>
      <c r="C998" s="44"/>
      <c r="D998" s="44"/>
      <c r="E998" s="44"/>
      <c r="F998" s="44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44"/>
      <c r="C999" s="44"/>
      <c r="D999" s="44"/>
      <c r="E999" s="44"/>
      <c r="F999" s="44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44"/>
      <c r="C1000" s="44"/>
      <c r="D1000" s="44"/>
      <c r="E1000" s="44"/>
      <c r="F1000" s="44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B1:F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2022-01-28T00:53:03Z</dcterms:created>
  <dc:creator>Usuario</dc:creator>
</cp:coreProperties>
</file>